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Mehtaj\Downloads\"/>
    </mc:Choice>
  </mc:AlternateContent>
  <xr:revisionPtr revIDLastSave="0" documentId="13_ncr:1_{2C6800F5-E0C3-47DE-B1BB-F1BB7FFC9335}" xr6:coauthVersionLast="47" xr6:coauthVersionMax="47" xr10:uidLastSave="{00000000-0000-0000-0000-000000000000}"/>
  <bookViews>
    <workbookView xWindow="-110" yWindow="-110" windowWidth="19420" windowHeight="10300" tabRatio="500" firstSheet="4" activeTab="5" xr2:uid="{00000000-000D-0000-FFFF-FFFF00000000}"/>
  </bookViews>
  <sheets>
    <sheet name="START HERE" sheetId="1" r:id="rId1"/>
    <sheet name="HOW TO USE" sheetId="2" r:id="rId2"/>
    <sheet name="1_Complex_Good_SEFA" sheetId="3" r:id="rId3"/>
    <sheet name="2_Simple_Goods_SEFA" sheetId="4" r:id="rId4"/>
    <sheet name="3_Operator_Product_SEFA" sheetId="5" r:id="rId5"/>
    <sheet name="Benchmark_Ref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6" i="4" l="1"/>
  <c r="H7" i="4"/>
  <c r="AX9" i="3"/>
  <c r="AX12" i="3"/>
  <c r="AX13" i="3"/>
  <c r="AX14" i="3"/>
  <c r="AX15" i="3"/>
  <c r="AX16" i="3"/>
  <c r="AX17" i="3"/>
  <c r="AX18" i="3"/>
  <c r="AX19" i="3"/>
  <c r="AX20" i="3"/>
  <c r="AX21" i="3"/>
  <c r="AX22" i="3"/>
  <c r="AX23" i="3"/>
  <c r="AX24" i="3"/>
  <c r="AX25" i="3"/>
  <c r="AX26" i="3"/>
  <c r="AX27" i="3"/>
  <c r="AX8" i="3"/>
  <c r="AV8" i="3"/>
  <c r="AO8" i="3"/>
  <c r="AH27" i="5" l="1"/>
  <c r="AG27" i="5"/>
  <c r="AF27" i="5"/>
  <c r="AE27" i="5"/>
  <c r="F27" i="5"/>
  <c r="E27" i="5"/>
  <c r="D27" i="5"/>
  <c r="AH26" i="5"/>
  <c r="AG26" i="5"/>
  <c r="AF26" i="5"/>
  <c r="AE26" i="5"/>
  <c r="F26" i="5"/>
  <c r="E26" i="5"/>
  <c r="D26" i="5"/>
  <c r="AH25" i="5"/>
  <c r="AG25" i="5"/>
  <c r="AF25" i="5"/>
  <c r="AE25" i="5"/>
  <c r="F25" i="5"/>
  <c r="E25" i="5"/>
  <c r="D25" i="5"/>
  <c r="AH24" i="5"/>
  <c r="AG24" i="5"/>
  <c r="AF24" i="5"/>
  <c r="AE24" i="5"/>
  <c r="F24" i="5"/>
  <c r="E24" i="5"/>
  <c r="D24" i="5"/>
  <c r="AH23" i="5"/>
  <c r="AG23" i="5"/>
  <c r="AF23" i="5"/>
  <c r="AE23" i="5"/>
  <c r="F23" i="5"/>
  <c r="E23" i="5"/>
  <c r="D23" i="5"/>
  <c r="AH22" i="5"/>
  <c r="AG22" i="5"/>
  <c r="AF22" i="5"/>
  <c r="AE22" i="5"/>
  <c r="F22" i="5"/>
  <c r="E22" i="5"/>
  <c r="D22" i="5"/>
  <c r="AH21" i="5"/>
  <c r="AG21" i="5"/>
  <c r="AF21" i="5"/>
  <c r="AE21" i="5"/>
  <c r="F21" i="5"/>
  <c r="E21" i="5"/>
  <c r="D21" i="5"/>
  <c r="AH20" i="5"/>
  <c r="AG20" i="5"/>
  <c r="AF20" i="5"/>
  <c r="AE20" i="5"/>
  <c r="F20" i="5"/>
  <c r="E20" i="5"/>
  <c r="D20" i="5"/>
  <c r="AH19" i="5"/>
  <c r="AG19" i="5"/>
  <c r="AF19" i="5"/>
  <c r="AE19" i="5"/>
  <c r="F19" i="5"/>
  <c r="E19" i="5"/>
  <c r="D19" i="5"/>
  <c r="AH18" i="5"/>
  <c r="AG18" i="5"/>
  <c r="AF18" i="5"/>
  <c r="AE18" i="5"/>
  <c r="F18" i="5"/>
  <c r="E18" i="5"/>
  <c r="D18" i="5"/>
  <c r="AH17" i="5"/>
  <c r="AG17" i="5"/>
  <c r="AF17" i="5"/>
  <c r="AE17" i="5"/>
  <c r="F17" i="5"/>
  <c r="E17" i="5"/>
  <c r="D17" i="5"/>
  <c r="AH16" i="5"/>
  <c r="AG16" i="5"/>
  <c r="AF16" i="5"/>
  <c r="AE16" i="5"/>
  <c r="F16" i="5"/>
  <c r="E16" i="5"/>
  <c r="D16" i="5"/>
  <c r="AH15" i="5"/>
  <c r="AG15" i="5"/>
  <c r="AF15" i="5"/>
  <c r="AE15" i="5"/>
  <c r="F15" i="5"/>
  <c r="E15" i="5"/>
  <c r="D15" i="5"/>
  <c r="AH14" i="5"/>
  <c r="AG14" i="5"/>
  <c r="AF14" i="5"/>
  <c r="AE14" i="5"/>
  <c r="F14" i="5"/>
  <c r="E14" i="5"/>
  <c r="D14" i="5"/>
  <c r="AH13" i="5"/>
  <c r="AG13" i="5"/>
  <c r="AF13" i="5"/>
  <c r="AE13" i="5"/>
  <c r="F13" i="5"/>
  <c r="E13" i="5"/>
  <c r="D13" i="5"/>
  <c r="AH12" i="5"/>
  <c r="AG12" i="5"/>
  <c r="AF12" i="5"/>
  <c r="AE12" i="5"/>
  <c r="F12" i="5"/>
  <c r="E12" i="5"/>
  <c r="D12" i="5"/>
  <c r="AH11" i="5"/>
  <c r="AG11" i="5"/>
  <c r="AF11" i="5"/>
  <c r="AE11" i="5"/>
  <c r="F11" i="5"/>
  <c r="E11" i="5"/>
  <c r="D11" i="5"/>
  <c r="AH10" i="5"/>
  <c r="AG10" i="5"/>
  <c r="AF10" i="5"/>
  <c r="AE10" i="5"/>
  <c r="F10" i="5"/>
  <c r="E10" i="5"/>
  <c r="D10" i="5"/>
  <c r="AF9" i="5"/>
  <c r="F9" i="5"/>
  <c r="AE9" i="5" s="1"/>
  <c r="E9" i="5"/>
  <c r="D9" i="5"/>
  <c r="AF8" i="5"/>
  <c r="F8" i="5"/>
  <c r="AE8" i="5" s="1"/>
  <c r="E8" i="5"/>
  <c r="D8" i="5"/>
  <c r="G21" i="4"/>
  <c r="H21" i="4" s="1"/>
  <c r="F21" i="4"/>
  <c r="E21" i="4"/>
  <c r="G20" i="4"/>
  <c r="H20" i="4" s="1"/>
  <c r="F20" i="4"/>
  <c r="E20" i="4"/>
  <c r="G19" i="4"/>
  <c r="H19" i="4" s="1"/>
  <c r="F19" i="4"/>
  <c r="E19" i="4"/>
  <c r="G18" i="4"/>
  <c r="H18" i="4" s="1"/>
  <c r="F18" i="4"/>
  <c r="E18" i="4"/>
  <c r="G17" i="4"/>
  <c r="H17" i="4" s="1"/>
  <c r="F17" i="4"/>
  <c r="E17" i="4"/>
  <c r="G16" i="4"/>
  <c r="H16" i="4" s="1"/>
  <c r="F16" i="4"/>
  <c r="E16" i="4"/>
  <c r="G15" i="4"/>
  <c r="H15" i="4" s="1"/>
  <c r="F15" i="4"/>
  <c r="E15" i="4"/>
  <c r="G14" i="4"/>
  <c r="H14" i="4" s="1"/>
  <c r="F14" i="4"/>
  <c r="E14" i="4"/>
  <c r="G13" i="4"/>
  <c r="H13" i="4" s="1"/>
  <c r="F13" i="4"/>
  <c r="E13" i="4"/>
  <c r="G12" i="4"/>
  <c r="H12" i="4" s="1"/>
  <c r="F12" i="4"/>
  <c r="E12" i="4"/>
  <c r="G11" i="4"/>
  <c r="H11" i="4" s="1"/>
  <c r="F11" i="4"/>
  <c r="E11" i="4"/>
  <c r="G10" i="4"/>
  <c r="H10" i="4" s="1"/>
  <c r="F10" i="4"/>
  <c r="E10" i="4"/>
  <c r="F9" i="4"/>
  <c r="E9" i="4"/>
  <c r="G9" i="4" s="1"/>
  <c r="H9" i="4" s="1"/>
  <c r="F8" i="4"/>
  <c r="E8" i="4"/>
  <c r="G8" i="4" s="1"/>
  <c r="H8" i="4" s="1"/>
  <c r="F7" i="4"/>
  <c r="G7" i="4" s="1"/>
  <c r="E7" i="4"/>
  <c r="G6" i="4"/>
  <c r="AZ27" i="3"/>
  <c r="AY27" i="3"/>
  <c r="AW27" i="3"/>
  <c r="AV27" i="3"/>
  <c r="AU27" i="3"/>
  <c r="AT27" i="3"/>
  <c r="AO27" i="3"/>
  <c r="AN27" i="3"/>
  <c r="AM27" i="3"/>
  <c r="AH27" i="3"/>
  <c r="AG27" i="3"/>
  <c r="AF27" i="3"/>
  <c r="AA27" i="3"/>
  <c r="Z27" i="3"/>
  <c r="Y27" i="3"/>
  <c r="T27" i="3"/>
  <c r="S27" i="3"/>
  <c r="R27" i="3"/>
  <c r="M27" i="3"/>
  <c r="L27" i="3"/>
  <c r="K27" i="3"/>
  <c r="F27" i="3"/>
  <c r="E27" i="3"/>
  <c r="D27" i="3"/>
  <c r="AZ26" i="3"/>
  <c r="AY26" i="3"/>
  <c r="AW26" i="3"/>
  <c r="AV26" i="3"/>
  <c r="AU26" i="3"/>
  <c r="AT26" i="3"/>
  <c r="AO26" i="3"/>
  <c r="AN26" i="3"/>
  <c r="AM26" i="3"/>
  <c r="AH26" i="3"/>
  <c r="AG26" i="3"/>
  <c r="AF26" i="3"/>
  <c r="AA26" i="3"/>
  <c r="Z26" i="3"/>
  <c r="Y26" i="3"/>
  <c r="T26" i="3"/>
  <c r="S26" i="3"/>
  <c r="R26" i="3"/>
  <c r="M26" i="3"/>
  <c r="L26" i="3"/>
  <c r="K26" i="3"/>
  <c r="F26" i="3"/>
  <c r="E26" i="3"/>
  <c r="D26" i="3"/>
  <c r="AZ25" i="3"/>
  <c r="AY25" i="3"/>
  <c r="AW25" i="3"/>
  <c r="AV25" i="3"/>
  <c r="AU25" i="3"/>
  <c r="AT25" i="3"/>
  <c r="AO25" i="3"/>
  <c r="AN25" i="3"/>
  <c r="AM25" i="3"/>
  <c r="AH25" i="3"/>
  <c r="AG25" i="3"/>
  <c r="AF25" i="3"/>
  <c r="AA25" i="3"/>
  <c r="Z25" i="3"/>
  <c r="Y25" i="3"/>
  <c r="T25" i="3"/>
  <c r="S25" i="3"/>
  <c r="R25" i="3"/>
  <c r="M25" i="3"/>
  <c r="L25" i="3"/>
  <c r="K25" i="3"/>
  <c r="F25" i="3"/>
  <c r="E25" i="3"/>
  <c r="D25" i="3"/>
  <c r="AZ24" i="3"/>
  <c r="AY24" i="3"/>
  <c r="AW24" i="3"/>
  <c r="AV24" i="3"/>
  <c r="AU24" i="3"/>
  <c r="AT24" i="3"/>
  <c r="AO24" i="3"/>
  <c r="AN24" i="3"/>
  <c r="AM24" i="3"/>
  <c r="AH24" i="3"/>
  <c r="AG24" i="3"/>
  <c r="AF24" i="3"/>
  <c r="AA24" i="3"/>
  <c r="Z24" i="3"/>
  <c r="Y24" i="3"/>
  <c r="T24" i="3"/>
  <c r="S24" i="3"/>
  <c r="R24" i="3"/>
  <c r="M24" i="3"/>
  <c r="L24" i="3"/>
  <c r="K24" i="3"/>
  <c r="F24" i="3"/>
  <c r="E24" i="3"/>
  <c r="D24" i="3"/>
  <c r="AZ23" i="3"/>
  <c r="AY23" i="3"/>
  <c r="AW23" i="3"/>
  <c r="AV23" i="3"/>
  <c r="AU23" i="3"/>
  <c r="AT23" i="3"/>
  <c r="AO23" i="3"/>
  <c r="AN23" i="3"/>
  <c r="AM23" i="3"/>
  <c r="AH23" i="3"/>
  <c r="AG23" i="3"/>
  <c r="AF23" i="3"/>
  <c r="AA23" i="3"/>
  <c r="Z23" i="3"/>
  <c r="Y23" i="3"/>
  <c r="T23" i="3"/>
  <c r="S23" i="3"/>
  <c r="R23" i="3"/>
  <c r="M23" i="3"/>
  <c r="L23" i="3"/>
  <c r="K23" i="3"/>
  <c r="F23" i="3"/>
  <c r="E23" i="3"/>
  <c r="D23" i="3"/>
  <c r="AZ22" i="3"/>
  <c r="AY22" i="3"/>
  <c r="AW22" i="3"/>
  <c r="AV22" i="3"/>
  <c r="AU22" i="3"/>
  <c r="AT22" i="3"/>
  <c r="AO22" i="3"/>
  <c r="AN22" i="3"/>
  <c r="AM22" i="3"/>
  <c r="AH22" i="3"/>
  <c r="AG22" i="3"/>
  <c r="AF22" i="3"/>
  <c r="AA22" i="3"/>
  <c r="Z22" i="3"/>
  <c r="Y22" i="3"/>
  <c r="T22" i="3"/>
  <c r="S22" i="3"/>
  <c r="R22" i="3"/>
  <c r="M22" i="3"/>
  <c r="L22" i="3"/>
  <c r="K22" i="3"/>
  <c r="F22" i="3"/>
  <c r="E22" i="3"/>
  <c r="D22" i="3"/>
  <c r="AZ21" i="3"/>
  <c r="AY21" i="3"/>
  <c r="AW21" i="3"/>
  <c r="AV21" i="3"/>
  <c r="AU21" i="3"/>
  <c r="AT21" i="3"/>
  <c r="AO21" i="3"/>
  <c r="AN21" i="3"/>
  <c r="AM21" i="3"/>
  <c r="AH21" i="3"/>
  <c r="AG21" i="3"/>
  <c r="AF21" i="3"/>
  <c r="AA21" i="3"/>
  <c r="Z21" i="3"/>
  <c r="Y21" i="3"/>
  <c r="T21" i="3"/>
  <c r="S21" i="3"/>
  <c r="R21" i="3"/>
  <c r="M21" i="3"/>
  <c r="L21" i="3"/>
  <c r="K21" i="3"/>
  <c r="F21" i="3"/>
  <c r="E21" i="3"/>
  <c r="D21" i="3"/>
  <c r="AZ20" i="3"/>
  <c r="AY20" i="3"/>
  <c r="AW20" i="3"/>
  <c r="AV20" i="3"/>
  <c r="AU20" i="3"/>
  <c r="AT20" i="3"/>
  <c r="AO20" i="3"/>
  <c r="AN20" i="3"/>
  <c r="AM20" i="3"/>
  <c r="AH20" i="3"/>
  <c r="AG20" i="3"/>
  <c r="AF20" i="3"/>
  <c r="AA20" i="3"/>
  <c r="Z20" i="3"/>
  <c r="Y20" i="3"/>
  <c r="T20" i="3"/>
  <c r="S20" i="3"/>
  <c r="R20" i="3"/>
  <c r="M20" i="3"/>
  <c r="L20" i="3"/>
  <c r="K20" i="3"/>
  <c r="F20" i="3"/>
  <c r="E20" i="3"/>
  <c r="D20" i="3"/>
  <c r="AZ19" i="3"/>
  <c r="AY19" i="3"/>
  <c r="AW19" i="3"/>
  <c r="AV19" i="3"/>
  <c r="AU19" i="3"/>
  <c r="AT19" i="3"/>
  <c r="AO19" i="3"/>
  <c r="AN19" i="3"/>
  <c r="AM19" i="3"/>
  <c r="AH19" i="3"/>
  <c r="AG19" i="3"/>
  <c r="AF19" i="3"/>
  <c r="AA19" i="3"/>
  <c r="Z19" i="3"/>
  <c r="Y19" i="3"/>
  <c r="T19" i="3"/>
  <c r="S19" i="3"/>
  <c r="R19" i="3"/>
  <c r="M19" i="3"/>
  <c r="L19" i="3"/>
  <c r="K19" i="3"/>
  <c r="F19" i="3"/>
  <c r="E19" i="3"/>
  <c r="D19" i="3"/>
  <c r="AZ18" i="3"/>
  <c r="AY18" i="3"/>
  <c r="AW18" i="3"/>
  <c r="AV18" i="3"/>
  <c r="AU18" i="3"/>
  <c r="AT18" i="3"/>
  <c r="AO18" i="3"/>
  <c r="AN18" i="3"/>
  <c r="AM18" i="3"/>
  <c r="AH18" i="3"/>
  <c r="AG18" i="3"/>
  <c r="AF18" i="3"/>
  <c r="AA18" i="3"/>
  <c r="Z18" i="3"/>
  <c r="Y18" i="3"/>
  <c r="T18" i="3"/>
  <c r="S18" i="3"/>
  <c r="R18" i="3"/>
  <c r="M18" i="3"/>
  <c r="L18" i="3"/>
  <c r="K18" i="3"/>
  <c r="F18" i="3"/>
  <c r="E18" i="3"/>
  <c r="D18" i="3"/>
  <c r="AZ17" i="3"/>
  <c r="AY17" i="3"/>
  <c r="AW17" i="3"/>
  <c r="AV17" i="3"/>
  <c r="AU17" i="3"/>
  <c r="AT17" i="3"/>
  <c r="AO17" i="3"/>
  <c r="AN17" i="3"/>
  <c r="AM17" i="3"/>
  <c r="AH17" i="3"/>
  <c r="AG17" i="3"/>
  <c r="AF17" i="3"/>
  <c r="AA17" i="3"/>
  <c r="Z17" i="3"/>
  <c r="Y17" i="3"/>
  <c r="T17" i="3"/>
  <c r="S17" i="3"/>
  <c r="R17" i="3"/>
  <c r="M17" i="3"/>
  <c r="L17" i="3"/>
  <c r="K17" i="3"/>
  <c r="F17" i="3"/>
  <c r="E17" i="3"/>
  <c r="D17" i="3"/>
  <c r="AZ16" i="3"/>
  <c r="AY16" i="3"/>
  <c r="AW16" i="3"/>
  <c r="AV16" i="3"/>
  <c r="AU16" i="3"/>
  <c r="AT16" i="3"/>
  <c r="AO16" i="3"/>
  <c r="AN16" i="3"/>
  <c r="AM16" i="3"/>
  <c r="AH16" i="3"/>
  <c r="AG16" i="3"/>
  <c r="AF16" i="3"/>
  <c r="AA16" i="3"/>
  <c r="Z16" i="3"/>
  <c r="Y16" i="3"/>
  <c r="T16" i="3"/>
  <c r="S16" i="3"/>
  <c r="R16" i="3"/>
  <c r="M16" i="3"/>
  <c r="L16" i="3"/>
  <c r="K16" i="3"/>
  <c r="F16" i="3"/>
  <c r="E16" i="3"/>
  <c r="D16" i="3"/>
  <c r="AZ15" i="3"/>
  <c r="AY15" i="3"/>
  <c r="AW15" i="3"/>
  <c r="AV15" i="3"/>
  <c r="AU15" i="3"/>
  <c r="AT15" i="3"/>
  <c r="AO15" i="3"/>
  <c r="AN15" i="3"/>
  <c r="AM15" i="3"/>
  <c r="AH15" i="3"/>
  <c r="AG15" i="3"/>
  <c r="AF15" i="3"/>
  <c r="AA15" i="3"/>
  <c r="Z15" i="3"/>
  <c r="Y15" i="3"/>
  <c r="T15" i="3"/>
  <c r="S15" i="3"/>
  <c r="R15" i="3"/>
  <c r="M15" i="3"/>
  <c r="L15" i="3"/>
  <c r="K15" i="3"/>
  <c r="F15" i="3"/>
  <c r="E15" i="3"/>
  <c r="D15" i="3"/>
  <c r="AZ14" i="3"/>
  <c r="AY14" i="3"/>
  <c r="AW14" i="3"/>
  <c r="AV14" i="3"/>
  <c r="AU14" i="3"/>
  <c r="AT14" i="3"/>
  <c r="AO14" i="3"/>
  <c r="AN14" i="3"/>
  <c r="AM14" i="3"/>
  <c r="AH14" i="3"/>
  <c r="AG14" i="3"/>
  <c r="AF14" i="3"/>
  <c r="AA14" i="3"/>
  <c r="Z14" i="3"/>
  <c r="Y14" i="3"/>
  <c r="T14" i="3"/>
  <c r="S14" i="3"/>
  <c r="R14" i="3"/>
  <c r="M14" i="3"/>
  <c r="L14" i="3"/>
  <c r="K14" i="3"/>
  <c r="F14" i="3"/>
  <c r="E14" i="3"/>
  <c r="D14" i="3"/>
  <c r="AZ13" i="3"/>
  <c r="AY13" i="3"/>
  <c r="AW13" i="3"/>
  <c r="AV13" i="3"/>
  <c r="AU13" i="3"/>
  <c r="AT13" i="3"/>
  <c r="AO13" i="3"/>
  <c r="AN13" i="3"/>
  <c r="AM13" i="3"/>
  <c r="AH13" i="3"/>
  <c r="AG13" i="3"/>
  <c r="AF13" i="3"/>
  <c r="AA13" i="3"/>
  <c r="Z13" i="3"/>
  <c r="Y13" i="3"/>
  <c r="T13" i="3"/>
  <c r="S13" i="3"/>
  <c r="R13" i="3"/>
  <c r="M13" i="3"/>
  <c r="L13" i="3"/>
  <c r="K13" i="3"/>
  <c r="F13" i="3"/>
  <c r="E13" i="3"/>
  <c r="D13" i="3"/>
  <c r="AZ12" i="3"/>
  <c r="AY12" i="3"/>
  <c r="AW12" i="3"/>
  <c r="AV12" i="3"/>
  <c r="AU12" i="3"/>
  <c r="AT12" i="3"/>
  <c r="AO12" i="3"/>
  <c r="AN12" i="3"/>
  <c r="AM12" i="3"/>
  <c r="AH12" i="3"/>
  <c r="AG12" i="3"/>
  <c r="AF12" i="3"/>
  <c r="AA12" i="3"/>
  <c r="Z12" i="3"/>
  <c r="Y12" i="3"/>
  <c r="T12" i="3"/>
  <c r="S12" i="3"/>
  <c r="R12" i="3"/>
  <c r="M12" i="3"/>
  <c r="L12" i="3"/>
  <c r="K12" i="3"/>
  <c r="F12" i="3"/>
  <c r="E12" i="3"/>
  <c r="D12" i="3"/>
  <c r="AV11" i="3"/>
  <c r="AU11" i="3"/>
  <c r="AT11" i="3"/>
  <c r="AO11" i="3"/>
  <c r="AN11" i="3"/>
  <c r="AM11" i="3"/>
  <c r="AH11" i="3"/>
  <c r="AG11" i="3"/>
  <c r="AF11" i="3"/>
  <c r="AA11" i="3"/>
  <c r="Z11" i="3"/>
  <c r="Y11" i="3"/>
  <c r="T11" i="3"/>
  <c r="S11" i="3"/>
  <c r="R11" i="3"/>
  <c r="M11" i="3"/>
  <c r="AX11" i="3" s="1"/>
  <c r="L11" i="3"/>
  <c r="K11" i="3"/>
  <c r="F11" i="3"/>
  <c r="AW11" i="3" s="1"/>
  <c r="AY11" i="3" s="1"/>
  <c r="AZ11" i="3" s="1"/>
  <c r="E11" i="3"/>
  <c r="D11" i="3"/>
  <c r="AW10" i="3"/>
  <c r="AV10" i="3"/>
  <c r="AU10" i="3"/>
  <c r="AT10" i="3"/>
  <c r="AO10" i="3"/>
  <c r="AN10" i="3"/>
  <c r="AM10" i="3"/>
  <c r="AH10" i="3"/>
  <c r="AG10" i="3"/>
  <c r="AF10" i="3"/>
  <c r="AA10" i="3"/>
  <c r="Z10" i="3"/>
  <c r="Y10" i="3"/>
  <c r="T10" i="3"/>
  <c r="S10" i="3"/>
  <c r="R10" i="3"/>
  <c r="M10" i="3"/>
  <c r="AX10" i="3" s="1"/>
  <c r="K10" i="3"/>
  <c r="F10" i="3"/>
  <c r="E10" i="3"/>
  <c r="D10" i="3"/>
  <c r="AV9" i="3"/>
  <c r="AU9" i="3"/>
  <c r="AT9" i="3"/>
  <c r="AO9" i="3"/>
  <c r="AN9" i="3"/>
  <c r="AM9" i="3"/>
  <c r="AH9" i="3"/>
  <c r="AG9" i="3"/>
  <c r="AF9" i="3"/>
  <c r="AA9" i="3"/>
  <c r="Z9" i="3"/>
  <c r="Y9" i="3"/>
  <c r="T9" i="3"/>
  <c r="S9" i="3"/>
  <c r="R9" i="3"/>
  <c r="M9" i="3"/>
  <c r="L9" i="3"/>
  <c r="K9" i="3"/>
  <c r="F9" i="3"/>
  <c r="AW9" i="3" s="1"/>
  <c r="AY9" i="3" s="1"/>
  <c r="AZ9" i="3" s="1"/>
  <c r="E9" i="3"/>
  <c r="D9" i="3"/>
  <c r="AU8" i="3"/>
  <c r="AT8" i="3"/>
  <c r="AN8" i="3"/>
  <c r="AM8" i="3"/>
  <c r="AH8" i="3"/>
  <c r="AG8" i="3"/>
  <c r="AF8" i="3"/>
  <c r="AA8" i="3"/>
  <c r="Z8" i="3"/>
  <c r="Y8" i="3"/>
  <c r="T8" i="3"/>
  <c r="S8" i="3"/>
  <c r="R8" i="3"/>
  <c r="L8" i="3"/>
  <c r="M8" i="3" s="1"/>
  <c r="K8" i="3"/>
  <c r="F8" i="3"/>
  <c r="AW8" i="3" s="1"/>
  <c r="E8" i="3"/>
  <c r="D8" i="3"/>
  <c r="AG9" i="5" l="1"/>
  <c r="AH9" i="5" s="1"/>
  <c r="AG8" i="5"/>
  <c r="AH8" i="5" s="1"/>
  <c r="AY10" i="3"/>
  <c r="AZ10" i="3" s="1"/>
  <c r="AY8" i="3" l="1"/>
  <c r="AZ8" i="3" s="1"/>
</calcChain>
</file>

<file path=xl/sharedStrings.xml><?xml version="1.0" encoding="utf-8"?>
<sst xmlns="http://schemas.openxmlformats.org/spreadsheetml/2006/main" count="459" uniqueCount="313">
  <si>
    <t>SEFA CALCULATION TOOL</t>
  </si>
  <si>
    <t>Specific Embedded Free Allocation (SEFA)</t>
  </si>
  <si>
    <t>KEY DEFINITIONS</t>
  </si>
  <si>
    <t>Operator</t>
  </si>
  <si>
    <t>Communication Template (CT)</t>
  </si>
  <si>
    <t>Letter of Conformity (LOC) / Verification Certificate</t>
  </si>
  <si>
    <t>SEE_direct (Specific Embedded Emissions — Direct)</t>
  </si>
  <si>
    <t>SEFA (Specific Embedded Free Allocation)</t>
  </si>
  <si>
    <t>Simple Good</t>
  </si>
  <si>
    <t>Complex Good</t>
  </si>
  <si>
    <t>Precursor</t>
  </si>
  <si>
    <t>Sub-Precursor</t>
  </si>
  <si>
    <t>Precursor Chain Limitation</t>
  </si>
  <si>
    <t>BMg* — Process-related CBAM Benchmark (Column A)</t>
  </si>
  <si>
    <t>BMg — Default CBAM Benchmark (Column B)</t>
  </si>
  <si>
    <t>T/T Ratio (Specific Mass of Precursor)</t>
  </si>
  <si>
    <t>CBAM Factor (CBAM_y)</t>
  </si>
  <si>
    <t>CSCF (Cross-Sectoral Correction Factor)</t>
  </si>
  <si>
    <t>THIS WORKBOOK — 4 CALCULATION SHEETS</t>
  </si>
  <si>
    <t>Sheet</t>
  </si>
  <si>
    <t>What It Calculates / When To Use</t>
  </si>
  <si>
    <t>Sheet 2 · Simple Goods SEFA</t>
  </si>
  <si>
    <t>Benchmark Reference (do not edit)</t>
  </si>
  <si>
    <t>COLOUR LEGEND</t>
  </si>
  <si>
    <t>Auto-calculated formula. Do not edit.</t>
  </si>
  <si>
    <t>CBAM Factor and CSCF for 2026. Do not change for 2026 reporting.</t>
  </si>
  <si>
    <t>✓  CN code (minimum 8-digit) for each product exported to EU</t>
  </si>
  <si>
    <t>SUPPLIER DATA (from supplier's Communication Template or Letter of Conformity)</t>
  </si>
  <si>
    <t>✓  Supplier's CN code for the precursor material</t>
  </si>
  <si>
    <t>✓  Supplier's SEE_direct value (accept only if verified by accredited third party from 2027 audits onward)</t>
  </si>
  <si>
    <t>✓  Supplier's SEFA value (accept only if verified; if not available, calculate using Sheet 1 or use default benchmark)</t>
  </si>
  <si>
    <t>✓  Whether supplier used DEFAULT or ACTUAL values for their own precursors in SEE calculation</t>
  </si>
  <si>
    <t>REFERENCE DATA (pre-loaded — do not edit)</t>
  </si>
  <si>
    <t>✓  BMg* and BMg values auto-fetched from Benchmark_Ref sheet when CN code is entered in dropdown</t>
  </si>
  <si>
    <t>✓  CBAM Factor 2026 = 0.975  |  CSCF 2026 = 1.000 — pre-filled, do not change for 2026 data period</t>
  </si>
  <si>
    <t>⚠  SCRAP RULE: Scrap has zero free allocation. Do NOT include scrap as a precursor. SEFA of scrap = 0.</t>
  </si>
  <si>
    <t>HOW TO USE THIS WORKBOOK — STEP BY STEP GUIDE FOR OPERATORS</t>
  </si>
  <si>
    <t>STEP</t>
  </si>
  <si>
    <t>WHAT TO DO</t>
  </si>
  <si>
    <t>Step 1
Read definitions</t>
  </si>
  <si>
    <t>Step 2
Identify your products</t>
  </si>
  <si>
    <t>Step 3
For SIMPLE GOODS → Sheet 2</t>
  </si>
  <si>
    <t>Step 4
For COMPLEX GOODS → determine precursor SEFA first</t>
  </si>
  <si>
    <t>Step 5
Calculate precursor SEFA (if needed) → Sheet 1</t>
  </si>
  <si>
    <t>Step 6
Calculate your product SEFA → Sheet 3</t>
  </si>
  <si>
    <t>Step 7
Multiple suppliers for same precursor</t>
  </si>
  <si>
    <t>IMPORTANT NOTES</t>
  </si>
  <si>
    <t>Scrap</t>
  </si>
  <si>
    <t>Zero free allocation. Never include scrap as a precursor. Its SEFA contribution = 0.</t>
  </si>
  <si>
    <t>DRI and Pig Iron</t>
  </si>
  <si>
    <t>DRI and pig iron are simple goods. They do not use ferro-alloys as precursors in their production. Their SEFA is calculated directly: CBAM × CSCF × BMg* (actual) or BMg (default). Use Sheet 2.</t>
  </si>
  <si>
    <t>Default vs Actual</t>
  </si>
  <si>
    <t>Default SEE → use BMg (Column B benchmark). Actual/measured SEE → use BMg* (Column A benchmark). For precursors where SEFA cannot be calculated (chain limitation), always fall back to BMg (default) regardless of whether the supplier used actual SEE.</t>
  </si>
  <si>
    <t>Benchmark Reference</t>
  </si>
  <si>
    <t>Many CN codes have multiple rows (by production route or alloy type). If dropdown auto-fetch returns 'Check CN', go to Benchmark_Ref sheet, find your CN code + route, and enter the BMg*/BMg value manually in the highlighted cell.</t>
  </si>
  <si>
    <t>Regulatory sources</t>
  </si>
  <si>
    <t>SEE calculation methods: EU Implementing Regulation 2025/2547 (10 Dec 2025)
SEFA calculation &amp; benchmarks: EU Implementing Regulation 2025/2620 (16 Dec 2025)
CBAM Regulation: EU 2023/956</t>
  </si>
  <si>
    <t>SHEET 1 · COMPLEX GOOD SEFA — CALCULATE SEFA OF YOUR PRECURSOR</t>
  </si>
  <si>
    <t>FORMULA (Eq. 2 &amp; 4 — EU Reg. 2025/2620):  SEFA = (CBAM_factor × CSCF × BMg*)  +  Σᵢ(T/Tᵢ × SEFAᵢ)
Simple precursor (no sub-precursors): SEFA = CBAM_factor × CSCF × BMg* (Actual) or × BMg (Default) — leave sub-precursor slots blank.
SEE Type: 'Default' → auto-fetched BMg (Col B) used  |  'Actual' → auto-fetched BMg* (Col A) used  |  'Supplied SEFA' → enter SEFA directly in the BMg/Override column (overrides auto-fetch).</t>
  </si>
  <si>
    <t>CBAM Factor 2026:</t>
  </si>
  <si>
    <t>CSCF 2026:</t>
  </si>
  <si>
    <t>⚠  Fixed for 2026. Update B4 (CBAM Factor) and D4 (CSCF) for future years.</t>
  </si>
  <si>
    <t>Precursor Name
&amp; Supplier</t>
  </si>
  <si>
    <t>CN Code
(Precursor)
Min. 8-digit</t>
  </si>
  <si>
    <t>SEE_direct
(tCO₂e/t)
[from supplier CT]</t>
  </si>
  <si>
    <t>CBAM
Factor</t>
  </si>
  <si>
    <t>CSCF</t>
  </si>
  <si>
    <t>Process BMg*
(Col A)
[auto from CN]</t>
  </si>
  <si>
    <t>SUB-PRECURSOR 1  (CBAM-listed input used by YOUR PRECURSOR)</t>
  </si>
  <si>
    <t>SUB-PRECURSOR 2  (CBAM-listed input used by YOUR PRECURSOR)</t>
  </si>
  <si>
    <t>SUB-PRECURSOR 3  (CBAM-listed input used by YOUR PRECURSOR)</t>
  </si>
  <si>
    <t>SUB-PRECURSOR 4  (CBAM-listed input used by YOUR PRECURSOR)</t>
  </si>
  <si>
    <t>SUB-PRECURSOR 5  (CBAM-listed input used by YOUR PRECURSOR)</t>
  </si>
  <si>
    <t>SUB-PRECURSOR 6  (CBAM-listed input used by YOUR PRECURSOR)</t>
  </si>
  <si>
    <t>Process SEFA
= B4×D4×BMg*
(Calculated)</t>
  </si>
  <si>
    <t>Sub-Prec SEFA
Total
(Calculated)</t>
  </si>
  <si>
    <t>SEFA TOTAL
← CARRY THIS
TO SHEET 3</t>
  </si>
  <si>
    <t>Sub-Precursor
Name &amp; Supplier</t>
  </si>
  <si>
    <t>CN Code
(Sub-Precursor)
[dropdown]</t>
  </si>
  <si>
    <t>T/T Ratio
(t sub-prec
/ t precursor)</t>
  </si>
  <si>
    <t>SEE Type
(Default / Actual
/ Supplied SEFA)</t>
  </si>
  <si>
    <t>BMg*
(Col A)
[auto from CN]</t>
  </si>
  <si>
    <t>BMg (Col B)
[auto] OR
Supplied SEFA
[enter directly]</t>
  </si>
  <si>
    <t>SEFA
(Calculated)</t>
  </si>
  <si>
    <t>Billets and Ingots — Supplier XYZ</t>
  </si>
  <si>
    <t>72189910</t>
  </si>
  <si>
    <t>FeCr</t>
  </si>
  <si>
    <t>72024110</t>
  </si>
  <si>
    <t>Supplied SEFA</t>
  </si>
  <si>
    <t>FeMn</t>
  </si>
  <si>
    <t>72021900</t>
  </si>
  <si>
    <t>NOTE: 'SEFA TOTAL' (gold column) = value to carry into Sheet 3 as precursor SEFA. CN code dropdowns in both the product row (col B) and each sub-precursor slot drive all BMg* / BMg auto-lookups. For 'Supplied SEFA' type: enter the SEFA value directly in the BMg/Override column — it overrides the auto-fetched value. If CN returns 'Check CN': open Benchmark_Ref, find your CN + production route, type the BMg*/BMg value manually.</t>
  </si>
  <si>
    <t>SHEET 2 · SIMPLE GOODS SEFA CALCULATION</t>
  </si>
  <si>
    <t>USE THIS SHEET FOR SIMPLE GOODS.
A Simple Good is a CBAM-listed good whose production process does NOT use any other CBAM-listed good as a direct input. Examples: Ferro-Chromium (FeCr), Ferro-Manganese (FeMn), Ferro-Nickel (FeNi), Pig Iron, Direct Reduced Iron (DRI), Iron Ore Concentrates.
⚠  DO NOT use this sheet for billets, bars, tubes, pipes or any product that uses ferro-alloys, DRI or pig iron as inputs. Those are complex goods → use Sheet 1.</t>
  </si>
  <si>
    <t>FORMULA (Eq. 3 &amp; 6 — EU Reg. 2025/2620):
  If operator SEE is based on ACTUAL data:   SEFA = CBAM_factor × CSCF × BMg*   (Column A benchmark)
  If operator SEE is based on DEFAULT values: SEFA = CBAM_factor × CSCF × BMg    (Column B benchmark)
For simple goods, BMg* and BMg are often identical (same benchmark for actual and default). The 'Actual / Default' selection still determines which column is used per regulation.</t>
  </si>
  <si>
    <t>⚠  Fixed for 2026. Update B4 and D4 for future years.</t>
  </si>
  <si>
    <t>Product Name</t>
  </si>
  <si>
    <t>CN Code
(Min. 8-digit)</t>
  </si>
  <si>
    <t>SEE_direct
(tCO₂e/t)
[from CT]</t>
  </si>
  <si>
    <t>SEE Based On
(Select: Actual or Default)</t>
  </si>
  <si>
    <t>BMg*
(Col A — auto)</t>
  </si>
  <si>
    <t>BMg
(Col B — auto)</t>
  </si>
  <si>
    <t>Notes</t>
  </si>
  <si>
    <t>FeCr — Ferro-Chromium</t>
  </si>
  <si>
    <t>Actual</t>
  </si>
  <si>
    <t>EXAMPLE — DO NOT EDIT</t>
  </si>
  <si>
    <t>SHEET 3 · OPERATOR PRODUCT SEFA — YOUR EXPORTED PRODUCT SEFA</t>
  </si>
  <si>
    <t>USE THIS SHEET FOR: Calculating SEFA of your own exported product (complex good). Each row = one product CN code. For each precursor, enter: name, CN code, T/T ratio, and the precursor SEFA directly.
Precursor SEFA sources (in order of preference):
  1. From supplier's verified LOC → enter directly
  2. Calculated in Sheet 1 (when supplier gave SEE but no SEFA) → take SEFA TOTAL from Sheet 1
  3. Default benchmark → calculate manually: 0.975 × CSCF × BMg (Column B from Benchmark_Ref for precursor CN)
The CN code dropdown in each precursor slot is for reference only here — SEFA must be entered manually.</t>
  </si>
  <si>
    <t>FORMULA (Eq. 4 — EU Reg. 2025/2620):  SEFA_total = (CBAM_factor × CSCF × BMg*)  +  Σᵢ(T/Tᵢ × SEFA_i)
BMg* = process benchmark for YOUR product (auto-fetched from col B CN code, Column A of Benchmark_Ref). T/Tᵢ = specific mass of precursor i (from your CT). SEFA_i = precursor SEFA entered directly (yellow column).
CBAM Liability per tonne = SEE_direct − SEFA_total</t>
  </si>
  <si>
    <t>CN Code
(Your Product)
Min. 8-digit</t>
  </si>
  <si>
    <t>SEE_direct
(tCO₂e/t)
[from your CT]</t>
  </si>
  <si>
    <t>PRECURSOR / SUPPLIER 1</t>
  </si>
  <si>
    <t>PRECURSOR / SUPPLIER 2</t>
  </si>
  <si>
    <t>PRECURSOR / SUPPLIER 3</t>
  </si>
  <si>
    <t>PRECURSOR / SUPPLIER 4</t>
  </si>
  <si>
    <t>PRECURSOR / SUPPLIER 5</t>
  </si>
  <si>
    <t>PRECURSOR / SUPPLIER 6</t>
  </si>
  <si>
    <t>Precursor SEFA
Total
(Calculated)</t>
  </si>
  <si>
    <t>SEFA TOTAL
(= Process
+ Precursor)</t>
  </si>
  <si>
    <t>CN Code
(Precursor)
[dropdown]</t>
  </si>
  <si>
    <t>T/T Ratio
(t precursor
/ t product)</t>
  </si>
  <si>
    <t>Billets and Ingots — Example</t>
  </si>
  <si>
    <t>FeNi</t>
  </si>
  <si>
    <t>72026000</t>
  </si>
  <si>
    <t>NOTE: SEFA_precursor column (yellow) must be entered manually. Source: (1) Supplier LOC, (2) SEFA TOTAL from Sheet 1, or (3) Default = 0.975 × CSCF × BMg (look up BMg in Benchmark_Ref using precursor CN code, Column B). The CN code dropdown in each precursor slot is for your reference — it does not auto-calculate SEFA here.</t>
  </si>
  <si>
    <t>CN Code</t>
  </si>
  <si>
    <t>CN Description</t>
  </si>
  <si>
    <t>BMg* (Col A) tCO2e/t</t>
  </si>
  <si>
    <t>BMg (Col B) tCO2e/t</t>
  </si>
  <si>
    <t>Notes / Route</t>
  </si>
  <si>
    <t>72021120</t>
  </si>
  <si>
    <t>Ferro-manganese &gt;2%C gran&lt;=5mm Mn&gt;65%</t>
  </si>
  <si>
    <t>2026</t>
  </si>
  <si>
    <t>72021180</t>
  </si>
  <si>
    <t>Ferro-manganese &gt;2%C (other)</t>
  </si>
  <si>
    <t>Ferro-manganese &lt;=2%C</t>
  </si>
  <si>
    <t>Ferro-chromium &gt;4% but &lt;=6%C</t>
  </si>
  <si>
    <t>72024190</t>
  </si>
  <si>
    <t>Ferro-chromium &gt;6%C</t>
  </si>
  <si>
    <t>72024910</t>
  </si>
  <si>
    <t>Ferro-chromium &lt;=0.05%C</t>
  </si>
  <si>
    <t>72024950</t>
  </si>
  <si>
    <t>Ferro-chromium &gt;0.05% but &lt;=0.5%C</t>
  </si>
  <si>
    <t>72024990</t>
  </si>
  <si>
    <t>Ferro-chromium &gt;0.5% but &lt;=4%C</t>
  </si>
  <si>
    <t>Ferro-nickel</t>
  </si>
  <si>
    <t>72011011</t>
  </si>
  <si>
    <t>Non-alloy pig iron &lt;=0.5%P &gt;=0.4%Mn &lt;=1%Si</t>
  </si>
  <si>
    <t>72011019</t>
  </si>
  <si>
    <t>Non-alloy pig iron &lt;=0.5%P &gt;=0.4%Mn &gt;1%Si</t>
  </si>
  <si>
    <t>72011030</t>
  </si>
  <si>
    <t>Non-alloy pig iron &lt;=0.5%P 0.1-0.4%Mn</t>
  </si>
  <si>
    <t>72011090</t>
  </si>
  <si>
    <t>Non-alloy pig iron &lt;=0.5%P &lt;=0.1%Mn</t>
  </si>
  <si>
    <t>72012000</t>
  </si>
  <si>
    <t>Non-alloy pig iron &gt;=0.5%P</t>
  </si>
  <si>
    <t>72015010</t>
  </si>
  <si>
    <t>Alloy pig iron Ti&amp;V range</t>
  </si>
  <si>
    <t>72015090</t>
  </si>
  <si>
    <t>Alloy pig iron / spiegeleisen (other)</t>
  </si>
  <si>
    <t>72031000</t>
  </si>
  <si>
    <t>DRI - lumps/pellets</t>
  </si>
  <si>
    <t>72039000</t>
  </si>
  <si>
    <t>Spongy ferrous / atomised</t>
  </si>
  <si>
    <t>26011200</t>
  </si>
  <si>
    <t>Agglomerated iron ores &amp; concentrates</t>
  </si>
  <si>
    <t>72061000</t>
  </si>
  <si>
    <t>Ingots non-alloy BF/BOF</t>
  </si>
  <si>
    <t>C=BF/BOF</t>
  </si>
  <si>
    <t>72071114</t>
  </si>
  <si>
    <t>Billets non-alloy &lt;0.25%C &lt;=130mm BF/BOF</t>
  </si>
  <si>
    <t>Billets non-alloy &lt;0.25%C &lt;=130mm DRI/EAF</t>
  </si>
  <si>
    <t>D=DRI/EAF</t>
  </si>
  <si>
    <t>Billets non-alloy &lt;0.25%C &lt;=130mm Scrap/EAF</t>
  </si>
  <si>
    <t>E=Scrap/EAF</t>
  </si>
  <si>
    <t>72071116</t>
  </si>
  <si>
    <t>Billets non-alloy &lt;0.25%C &gt;130mm BF/BOF</t>
  </si>
  <si>
    <t>72071912</t>
  </si>
  <si>
    <t>Semi-finished non-alloy circ/poly CC BF/BOF</t>
  </si>
  <si>
    <t>Semi-finished non-alloy circ/poly CC DRI/EAF</t>
  </si>
  <si>
    <t>72072015</t>
  </si>
  <si>
    <t>Billets non-alloy 0.25-0.6%C BF/BOF</t>
  </si>
  <si>
    <t>Billets non-alloy 0.25-0.6%C DRI/EAF</t>
  </si>
  <si>
    <t>Stainless semi-finished sq CC/rolled</t>
  </si>
  <si>
    <t>72189180</t>
  </si>
  <si>
    <t>Stainless semi-finished rect &lt;2.5%Ni</t>
  </si>
  <si>
    <t>72189110</t>
  </si>
  <si>
    <t>Stainless semi-finished rect &gt;=2.5%Ni</t>
  </si>
  <si>
    <t>72142000</t>
  </si>
  <si>
    <t>Bars/rods non-alloy with deformations BF/BOF</t>
  </si>
  <si>
    <t>Bars/rods non-alloy with deformations DRI/EAF</t>
  </si>
  <si>
    <t>Bars/rods non-alloy with deformations Scrap/EAF</t>
  </si>
  <si>
    <t>72149931</t>
  </si>
  <si>
    <t>Bars/rods non-alloy &lt;0.25%C circ &gt;=80mm BF/BOF</t>
  </si>
  <si>
    <t>72149939</t>
  </si>
  <si>
    <t>Bars/rods non-alloy &lt;0.25%C circ &lt;80mm BF/BOF</t>
  </si>
  <si>
    <t>Bars/rods non-alloy &lt;0.25%C circ &lt;80mm DRI/EAF</t>
  </si>
  <si>
    <t>72221181</t>
  </si>
  <si>
    <t>Bars/rods stainless circ &lt;80mm &gt;=2.5%Ni</t>
  </si>
  <si>
    <t>72221189</t>
  </si>
  <si>
    <t>Bars/rods stainless circ &lt;80mm &lt;2.5%Ni</t>
  </si>
  <si>
    <t>72222012</t>
  </si>
  <si>
    <t>Bars/rods stainless cold-formed &gt;=2.5%Ni</t>
  </si>
  <si>
    <t>72222019</t>
  </si>
  <si>
    <t>Bars/rods stainless cold-formed &lt;2.5%Ni</t>
  </si>
  <si>
    <t>72224010</t>
  </si>
  <si>
    <t>Stainless angles/shapes/sections hot-rolled</t>
  </si>
  <si>
    <t>72281010</t>
  </si>
  <si>
    <t>Alloy steel bars high-speed hot-rolled</t>
  </si>
  <si>
    <t>F=BF/BOF 2026</t>
  </si>
  <si>
    <t>72283061</t>
  </si>
  <si>
    <t>Alloy steel bars circ &gt;=80mm hot-rolled</t>
  </si>
  <si>
    <t>72283069</t>
  </si>
  <si>
    <t>Alloy steel bars circ &lt;80mm hot-rolled</t>
  </si>
  <si>
    <t>72228010</t>
  </si>
  <si>
    <t>Hollow drill bars alloy/non-alloy steel</t>
  </si>
  <si>
    <t>F=2026</t>
  </si>
  <si>
    <t>73041190</t>
  </si>
  <si>
    <t>Seamless tubes/pipes non-alloy BF/BOF</t>
  </si>
  <si>
    <t>Seamless tubes/pipes non-alloy DRI/EAF</t>
  </si>
  <si>
    <t>Seamless tubes/pipes non-alloy Scrap/EAF</t>
  </si>
  <si>
    <t>73044100</t>
  </si>
  <si>
    <t>Seamless tubes/pipes stainless cold-drawn</t>
  </si>
  <si>
    <t>73044983</t>
  </si>
  <si>
    <t>Seamless tubes stainless circ &lt;=168.3mm</t>
  </si>
  <si>
    <t>73044985</t>
  </si>
  <si>
    <t>Seamless tubes stainless circ &gt;168.3-406.4mm</t>
  </si>
  <si>
    <t>73043982</t>
  </si>
  <si>
    <t>Seamless tubes non-alloy circ &lt;=168.3mm BF/BOF</t>
  </si>
  <si>
    <t>Seamless tubes non-alloy circ &lt;=168.3mm DRI/EAF</t>
  </si>
  <si>
    <t>73043983</t>
  </si>
  <si>
    <t>Seamless tubes non-alloy circ 168.3-406.4mm BF/BOF</t>
  </si>
  <si>
    <t>73043988</t>
  </si>
  <si>
    <t>Seamless tubes non-alloy circ &gt;406.4mm BF/BOF</t>
  </si>
  <si>
    <t>73063077</t>
  </si>
  <si>
    <t>Welded tubes non-alloy circ &lt;=168.3mm BF/BOF</t>
  </si>
  <si>
    <t>73063080</t>
  </si>
  <si>
    <t>Welded tubes non-alloy circ 168.3-406.4mm BF/BOF</t>
  </si>
  <si>
    <t>73064020</t>
  </si>
  <si>
    <t>Welded tubes stainless cold-drawn</t>
  </si>
  <si>
    <t>73064080</t>
  </si>
  <si>
    <t>Welded tubes stainless (other)</t>
  </si>
  <si>
    <t>73081000</t>
  </si>
  <si>
    <t>Bridges/bridge-sections BF/BOF</t>
  </si>
  <si>
    <t>73082000</t>
  </si>
  <si>
    <t>Towers/lattice masts BF/BOF</t>
  </si>
  <si>
    <t>72051000</t>
  </si>
  <si>
    <t>Granules pig iron/steel BF/BOF</t>
  </si>
  <si>
    <t>72052100</t>
  </si>
  <si>
    <t>Powders alloy steel BF/BOF</t>
  </si>
  <si>
    <t>72052900</t>
  </si>
  <si>
    <t>Powders pig iron/non-alloy BF/BOF</t>
  </si>
  <si>
    <t>72241090</t>
  </si>
  <si>
    <t>Alloy steel ingots (non-stainless) BF/BOF</t>
  </si>
  <si>
    <t>72249007</t>
  </si>
  <si>
    <t>Semi-finished alloy steel (non-stainless) BF/BOF</t>
  </si>
  <si>
    <t>Semi-finished alloy steel (non-stainless) EAF</t>
  </si>
  <si>
    <t>G=DRI/EAF 2026</t>
  </si>
  <si>
    <t>Semi-finished alloy steel Scrap/EAF</t>
  </si>
  <si>
    <t>H=Scrap/EAF 2026</t>
  </si>
  <si>
    <t>73021022</t>
  </si>
  <si>
    <t>Vignole rails &gt;=36kg/m BF/BOF</t>
  </si>
  <si>
    <t>73030010</t>
  </si>
  <si>
    <t>Tubes/pipes cast iron pressure systems</t>
  </si>
  <si>
    <t>73071990</t>
  </si>
  <si>
    <t>Cast tube/pipe fittings steel</t>
  </si>
  <si>
    <t>73079100</t>
  </si>
  <si>
    <t>Flanges iron/steel (non-cast non-stainless)</t>
  </si>
  <si>
    <t>USE THIS SHEET WHEN: Your precursor supplier has provided their actual SEE_direct (in CT / LOC) but has NOT provided their SEFA value — and you need to calculate it yourself.
Each row = one precursor product. For each sub-precursor your precursor uses, enter name, CN code, T/T ratio and SEE type. The SEFA TOTAL column (gold) is the value to carry into Sheet 3.
⚠  LIMITATION: Calculation is only valid if (a) precursor is a simple good (no CBAM-listed inputs), OR (b) supplier CT covers the full chain to simple goods AND all their sub-precursors use default SEE. If neither applies → use default SEE and SEFA.</t>
  </si>
  <si>
    <t>SEFA_precursor
(Enter: LOC / Sheet 1/sheet 2)</t>
  </si>
  <si>
    <t>Sheet 3 · Operator Product SEFA — Main Calculation</t>
  </si>
  <si>
    <t xml:space="preserve"> Input cell</t>
  </si>
  <si>
    <t>Calculated cell</t>
  </si>
  <si>
    <t>Example row (locked)</t>
  </si>
  <si>
    <t>Pre-filled fixed value</t>
  </si>
  <si>
    <t>Enter data here. Source: operator's Communication Template (CT) or supplier LOC.</t>
  </si>
  <si>
    <t>Pre-filled example. Non-editable.</t>
  </si>
  <si>
    <t>WHAT IS NEEDED BEFORE FILLING ANY CALCULATION SHEET</t>
  </si>
  <si>
    <t>✓  SEE_direct value for each product (tCO₂e/t) — from verified CT</t>
  </si>
  <si>
    <t>✓  Production route for product (BF/BOF, DRI/EAF, Scrap/EAF) — determines correct BMg* / BMg row</t>
  </si>
  <si>
    <t>✓  T/T ratio for each precursor: tonnes of precursor consumed ÷ total output (from production records)</t>
  </si>
  <si>
    <t>✓  If auto-fetch fails (CN not found): manually look up CN code in Benchmark_Ref sheet and enter value directly</t>
  </si>
  <si>
    <t>Step 9
Share results with customer</t>
  </si>
  <si>
    <t>Installation outside the EU producing CBAM goods (iron, steel, aluminium, cement, fertilisers, electricity, hydrogen) exported to the EU.</t>
  </si>
  <si>
    <t>Document used to communicate embedded emissions data, production route, precursor details, and benchmark data for CBAM reporting.</t>
  </si>
  <si>
    <t>Verification document issued by an accredited verifier confirming SEE and SEFA data. From 2027 onwards, only verified values are accepted; otherwise default benchmarks apply.</t>
  </si>
  <si>
    <t>Direct greenhouse gas emissions per tonne of product (tCO₂e/t), calculated as per EU Implementing Regulation 2025/2547.</t>
  </si>
  <si>
    <r>
      <t xml:space="preserve">The notional free CO₂ allowance per tonne of goods that an operator is entitled to under rules, expressed in tCO₂e/t. SEFA is calculated using EU defined benchmark values (BMg* or BMg) for actual or default SEE, CBAM factor, and CSCF. It reduces the operator's CBAM liability.
</t>
    </r>
    <r>
      <rPr>
        <b/>
        <sz val="10"/>
        <color rgb="FF000000"/>
        <rFont val="Calibri"/>
        <family val="2"/>
      </rPr>
      <t>SEFA is NOT equal to CBAM liability — it is an input to it:
CBAM Certificates Required = (SEE_direct − SEFA) × Mass of Goods imported
The financial impact is: CBAM Certificates Required × Certificate Price (€/tCO₂e)</t>
    </r>
  </si>
  <si>
    <t>CBAM-listed input material used in another CBAM product.</t>
  </si>
  <si>
    <t>Input used for producing a precursor. Example: FeCr → Billet → Bright Bar.</t>
  </si>
  <si>
    <t xml:space="preserve">Precursor SEFA can be calculated only when:
- full production chain data is available up to simple goods, or 
- when default precursor SEE values are used. 
</t>
  </si>
  <si>
    <t>Benchmark value used with actual/calculated SEE data.</t>
  </si>
  <si>
    <t>Benchmark value used with default SEE data</t>
  </si>
  <si>
    <t>Tonnes of precursor consumed per tonne of final product.</t>
  </si>
  <si>
    <t>Annual CBAM scaling factor. For 2026: 0.975.</t>
  </si>
  <si>
    <t>Cross-Sectoral Correction Factor published by the EU Commission. For 2026: 1.000.</t>
  </si>
  <si>
    <t>Calculates precursor SEFA when supplier provides SEE_direct but not SEFA. Applicable only where precursor chain requirements are met.</t>
  </si>
  <si>
    <t>Calculates SEFA for simple goods without CBAM-listed precursors.</t>
  </si>
  <si>
    <t>Calculates SEFA_total and CBAM certificate requirement per ton for complex goods using precursor SEFA values.</t>
  </si>
  <si>
    <t>Reference table for BMg* and BMg values for all CN codes.</t>
  </si>
  <si>
    <t>Product produced without using another CBAM-listed good as input. Examples: FeCr, FeMn, FeNi, pig iron, DRI, iron ore concentrates.
For simple goods: SEFA = CBAM_factor × CSCF × BMg* (if SEE is actual/calculated)
OR: SEFA = CBAM_factor × CSCF × BMg  (if SEE is default)</t>
  </si>
  <si>
    <t>Review key definitions and identify whether the product is a Simple Good or Complex Good.</t>
  </si>
  <si>
    <t>Identify CN code and production route for each product. Can club CN code having same benchmark values.</t>
  </si>
  <si>
    <t>For Simple Goods, use Sheet 2 and enter SEE_direct with Actual or Default selection.</t>
  </si>
  <si>
    <t xml:space="preserve">For Complex Goods, first determine SEFA of all precursors.
And for SEFA value of each precursor. Three possible sources:
  a) Supplier provided verified SEFA  → use directly in Sheet 3
  b) Supplier provided actual SEE but no SEFA, AND precursor is a simple good → calculate in Sheet 2
  c) Supplier provided actual SEE but no SEFA, AND precursor is a complex good →Operator CANNOT calculate SEFA; in such case the Supplier provided Actual SEE also cannot be used for operator SEE calculation and  Default SEE to be used. </t>
  </si>
  <si>
    <t>Use Sheet 1 only when supplier provides SEE_direct but not SEFA, and precursor chain conditions are met.</t>
  </si>
  <si>
    <t>Enter product data, precursor data, T/T ratio, and SEFA details in Sheet 3.</t>
  </si>
  <si>
    <t>Enter each supplier separately where multiple suppliers exist for the same precursor.</t>
  </si>
  <si>
    <t>Use calculated CBAM certificate requirement value for customer reporting.</t>
  </si>
  <si>
    <t>CBAM Certificate requirement
= SEE − SEFA
(Calculated)</t>
  </si>
  <si>
    <t>OPERATOR'S OWN DATA (from Communication Template / Monitoring Report)</t>
  </si>
  <si>
    <t>Product produced using one or more CBAM-listed inputs (precursors). 
Examples: billets, bars, tubes. 
For complex goods, SEFA has two components:
Process SEFA: CBAM_factor × CSCF × BMg* (for the operator's own production process)
Precursor SEFA: Σ (T/T_i × SEFA_i) for each precursor i
Examples of complex goods: billets (use ferro-alloys as precursors), bars (use billets), tubes (use mother hollow / bars).</t>
  </si>
  <si>
    <t>Sheet 1 · Complex_Good_SEFA Calculation (For precursor)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</si>
</sst>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0"/>
  </numFmts>
  <fonts count="23" x14ac:knownFonts="1">
    <font>
      <sz val="11"/>
      <color theme="1"/>
      <name val="Calibri"/>
      <family val="2"/>
      <charset val="1"/>
    </font>
    <font>
      <b/>
      <sz val="22"/>
      <color rgb="FFFFFFFF"/>
      <name val="Calibri"/>
      <charset val="1"/>
    </font>
    <font>
      <sz val="11"/>
      <color rgb="FFFFFFFF"/>
      <name val="Calibri"/>
      <charset val="1"/>
    </font>
    <font>
      <b/>
      <sz val="11"/>
      <color rgb="FFFFFFFF"/>
      <name val="Calibri"/>
      <charset val="1"/>
    </font>
    <font>
      <b/>
      <sz val="10"/>
      <color rgb="FF000000"/>
      <name val="Calibri"/>
      <charset val="1"/>
    </font>
    <font>
      <sz val="10"/>
      <color rgb="FF000000"/>
      <name val="Calibri"/>
      <charset val="1"/>
    </font>
    <font>
      <b/>
      <sz val="10"/>
      <color rgb="FFFFFFFF"/>
      <name val="Calibri"/>
      <charset val="1"/>
    </font>
    <font>
      <b/>
      <sz val="13"/>
      <color rgb="FFFFFFFF"/>
      <name val="Calibri"/>
      <charset val="1"/>
    </font>
    <font>
      <sz val="10"/>
      <color rgb="FFC00000"/>
      <name val="Calibri"/>
      <charset val="1"/>
    </font>
    <font>
      <b/>
      <sz val="10"/>
      <color rgb="FF1F3864"/>
      <name val="Calibri"/>
      <charset val="1"/>
    </font>
    <font>
      <sz val="9"/>
      <color rgb="FFC00000"/>
      <name val="Calibri"/>
      <charset val="1"/>
    </font>
    <font>
      <b/>
      <sz val="9"/>
      <color rgb="FFFFFFFF"/>
      <name val="Calibri"/>
      <charset val="1"/>
    </font>
    <font>
      <b/>
      <sz val="9"/>
      <color rgb="FF000000"/>
      <name val="Calibri"/>
      <charset val="1"/>
    </font>
    <font>
      <b/>
      <sz val="8"/>
      <color rgb="FFFFFFFF"/>
      <name val="Calibri"/>
      <charset val="1"/>
    </font>
    <font>
      <sz val="9"/>
      <color rgb="FF000000"/>
      <name val="Calibri"/>
      <charset val="1"/>
    </font>
    <font>
      <b/>
      <sz val="11"/>
      <color rgb="FF1F3864"/>
      <name val="Calibri"/>
      <charset val="1"/>
    </font>
    <font>
      <sz val="9"/>
      <color rgb="FF1F3864"/>
      <name val="Calibri"/>
      <charset val="1"/>
    </font>
    <font>
      <b/>
      <sz val="9"/>
      <color rgb="FFC00000"/>
      <name val="Calibri"/>
      <charset val="1"/>
    </font>
    <font>
      <b/>
      <sz val="11"/>
      <color rgb="FFC00000"/>
      <name val="Calibri"/>
      <charset val="1"/>
    </font>
    <font>
      <sz val="10"/>
      <color rgb="FF000000"/>
      <name val="Calibri"/>
      <family val="2"/>
    </font>
    <font>
      <b/>
      <sz val="8"/>
      <color rgb="FFFFFFFF"/>
      <name val="Calibri"/>
      <family val="2"/>
    </font>
    <font>
      <sz val="8"/>
      <name val="Calibri"/>
      <family val="2"/>
      <charset val="1"/>
    </font>
    <font>
      <b/>
      <sz val="10"/>
      <color rgb="FF00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1F3864"/>
        <bgColor rgb="FF154360"/>
      </patternFill>
    </fill>
    <fill>
      <patternFill patternType="solid">
        <fgColor rgb="FF2E75B6"/>
        <bgColor rgb="FF1F618D"/>
      </patternFill>
    </fill>
    <fill>
      <patternFill patternType="solid">
        <fgColor rgb="FFD6E4F0"/>
        <bgColor rgb="FFE2EFDA"/>
      </patternFill>
    </fill>
    <fill>
      <patternFill patternType="solid">
        <fgColor rgb="FFFFFFFF"/>
        <bgColor rgb="FFF2F2F2"/>
      </patternFill>
    </fill>
    <fill>
      <patternFill patternType="solid">
        <fgColor rgb="FFEBF3FB"/>
        <bgColor rgb="FFF2F2F2"/>
      </patternFill>
    </fill>
    <fill>
      <patternFill patternType="solid">
        <fgColor rgb="FFFFF2CC"/>
        <bgColor rgb="FFF2F2F2"/>
      </patternFill>
    </fill>
    <fill>
      <patternFill patternType="solid">
        <fgColor rgb="FFE2EFDA"/>
        <bgColor rgb="FFF2F2F2"/>
      </patternFill>
    </fill>
    <fill>
      <patternFill patternType="solid">
        <fgColor rgb="FFBFBFBF"/>
        <bgColor rgb="FF99CCFF"/>
      </patternFill>
    </fill>
    <fill>
      <patternFill patternType="solid">
        <fgColor rgb="FFF2F2F2"/>
        <bgColor rgb="FFEBF3FB"/>
      </patternFill>
    </fill>
    <fill>
      <patternFill patternType="solid">
        <fgColor rgb="FF1A5276"/>
        <bgColor rgb="FF1B4F72"/>
      </patternFill>
    </fill>
    <fill>
      <patternFill patternType="solid">
        <fgColor rgb="FF154360"/>
        <bgColor rgb="FF1F3864"/>
      </patternFill>
    </fill>
    <fill>
      <patternFill patternType="solid">
        <fgColor rgb="FF0B3D91"/>
        <bgColor rgb="FF154360"/>
      </patternFill>
    </fill>
    <fill>
      <patternFill patternType="solid">
        <fgColor rgb="FF1B4F72"/>
        <bgColor rgb="FF1A5276"/>
      </patternFill>
    </fill>
    <fill>
      <patternFill patternType="solid">
        <fgColor rgb="FF1F618D"/>
        <bgColor rgb="FF1A5276"/>
      </patternFill>
    </fill>
    <fill>
      <patternFill patternType="solid">
        <fgColor rgb="FFF4B942"/>
        <bgColor rgb="FFFFCC99"/>
      </patternFill>
    </fill>
  </fills>
  <borders count="8">
    <border>
      <left/>
      <right/>
      <top/>
      <bottom/>
      <diagonal/>
    </border>
    <border>
      <left style="thin">
        <color rgb="FFBFBFBF"/>
      </left>
      <right/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rgb="FF2E75B6"/>
      </left>
      <right/>
      <top style="medium">
        <color rgb="FF2E75B6"/>
      </top>
      <bottom style="medium">
        <color rgb="FF2E75B6"/>
      </bottom>
      <diagonal/>
    </border>
    <border>
      <left style="medium">
        <color rgb="FF2E75B6"/>
      </left>
      <right style="medium">
        <color rgb="FF2E75B6"/>
      </right>
      <top style="medium">
        <color rgb="FF2E75B6"/>
      </top>
      <bottom style="medium">
        <color rgb="FF2E75B6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medium">
        <color rgb="FF2E75B6"/>
      </left>
      <right style="medium">
        <color rgb="FF2E75B6"/>
      </right>
      <top style="medium">
        <color rgb="FF2E75B6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4" borderId="3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4" fillId="8" borderId="3" xfId="0" applyFont="1" applyFill="1" applyBorder="1" applyAlignment="1">
      <alignment horizontal="left" vertical="center" wrapText="1"/>
    </xf>
    <xf numFmtId="0" fontId="4" fillId="9" borderId="3" xfId="0" applyFont="1" applyFill="1" applyBorder="1" applyAlignment="1">
      <alignment horizontal="left" vertical="center" wrapText="1"/>
    </xf>
    <xf numFmtId="0" fontId="4" fillId="10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164" fontId="9" fillId="10" borderId="5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11" borderId="3" xfId="0" applyFont="1" applyFill="1" applyBorder="1" applyAlignment="1">
      <alignment horizontal="center" vertical="center" wrapText="1"/>
    </xf>
    <xf numFmtId="0" fontId="13" fillId="12" borderId="3" xfId="0" applyFont="1" applyFill="1" applyBorder="1" applyAlignment="1">
      <alignment horizontal="center" vertical="center" wrapText="1"/>
    </xf>
    <xf numFmtId="0" fontId="13" fillId="13" borderId="3" xfId="0" applyFont="1" applyFill="1" applyBorder="1" applyAlignment="1">
      <alignment horizontal="center" vertical="center" wrapText="1"/>
    </xf>
    <xf numFmtId="0" fontId="13" fillId="14" borderId="3" xfId="0" applyFont="1" applyFill="1" applyBorder="1" applyAlignment="1">
      <alignment horizontal="center" vertical="center" wrapText="1"/>
    </xf>
    <xf numFmtId="0" fontId="13" fillId="15" borderId="3" xfId="0" applyFont="1" applyFill="1" applyBorder="1" applyAlignment="1">
      <alignment horizontal="center" vertical="center" wrapText="1"/>
    </xf>
    <xf numFmtId="0" fontId="14" fillId="9" borderId="3" xfId="0" applyFont="1" applyFill="1" applyBorder="1" applyAlignment="1">
      <alignment horizontal="center" vertical="center"/>
    </xf>
    <xf numFmtId="165" fontId="14" fillId="9" borderId="3" xfId="0" applyNumberFormat="1" applyFont="1" applyFill="1" applyBorder="1" applyAlignment="1">
      <alignment horizontal="center" vertical="center"/>
    </xf>
    <xf numFmtId="164" fontId="14" fillId="9" borderId="3" xfId="0" applyNumberFormat="1" applyFont="1" applyFill="1" applyBorder="1" applyAlignment="1">
      <alignment horizontal="center" vertical="center"/>
    </xf>
    <xf numFmtId="164" fontId="12" fillId="9" borderId="3" xfId="0" applyNumberFormat="1" applyFont="1" applyFill="1" applyBorder="1" applyAlignment="1">
      <alignment horizontal="center" vertical="center"/>
    </xf>
    <xf numFmtId="164" fontId="9" fillId="9" borderId="5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64" fontId="5" fillId="10" borderId="3" xfId="0" applyNumberFormat="1" applyFont="1" applyFill="1" applyBorder="1" applyAlignment="1">
      <alignment horizontal="center" vertical="center"/>
    </xf>
    <xf numFmtId="164" fontId="5" fillId="8" borderId="3" xfId="0" applyNumberFormat="1" applyFont="1" applyFill="1" applyBorder="1" applyAlignment="1">
      <alignment horizontal="center" vertical="center"/>
    </xf>
    <xf numFmtId="164" fontId="5" fillId="7" borderId="3" xfId="0" applyNumberFormat="1" applyFont="1" applyFill="1" applyBorder="1" applyAlignment="1">
      <alignment horizontal="center" vertical="center"/>
    </xf>
    <xf numFmtId="164" fontId="4" fillId="8" borderId="3" xfId="0" applyNumberFormat="1" applyFont="1" applyFill="1" applyBorder="1" applyAlignment="1">
      <alignment horizontal="center" vertical="center"/>
    </xf>
    <xf numFmtId="164" fontId="15" fillId="8" borderId="5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/>
    </xf>
    <xf numFmtId="164" fontId="5" fillId="9" borderId="3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164" fontId="9" fillId="9" borderId="3" xfId="0" applyNumberFormat="1" applyFont="1" applyFill="1" applyBorder="1" applyAlignment="1">
      <alignment horizontal="center" vertical="center"/>
    </xf>
    <xf numFmtId="164" fontId="17" fillId="9" borderId="3" xfId="0" applyNumberFormat="1" applyFont="1" applyFill="1" applyBorder="1" applyAlignment="1">
      <alignment horizontal="center" vertical="center"/>
    </xf>
    <xf numFmtId="164" fontId="18" fillId="8" borderId="5" xfId="0" applyNumberFormat="1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left" vertical="center"/>
    </xf>
    <xf numFmtId="164" fontId="14" fillId="4" borderId="3" xfId="0" applyNumberFormat="1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left" vertical="center"/>
    </xf>
    <xf numFmtId="164" fontId="14" fillId="5" borderId="3" xfId="0" applyNumberFormat="1" applyFont="1" applyFill="1" applyBorder="1" applyAlignment="1">
      <alignment horizontal="center" vertical="center"/>
    </xf>
    <xf numFmtId="0" fontId="19" fillId="7" borderId="3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 wrapText="1"/>
    </xf>
    <xf numFmtId="0" fontId="20" fillId="11" borderId="3" xfId="0" applyFont="1" applyFill="1" applyBorder="1" applyAlignment="1">
      <alignment horizontal="center" vertical="center" wrapText="1"/>
    </xf>
    <xf numFmtId="0" fontId="20" fillId="12" borderId="3" xfId="0" applyFont="1" applyFill="1" applyBorder="1" applyAlignment="1">
      <alignment horizontal="center" vertical="center" wrapText="1"/>
    </xf>
    <xf numFmtId="0" fontId="20" fillId="13" borderId="3" xfId="0" applyFont="1" applyFill="1" applyBorder="1" applyAlignment="1">
      <alignment horizontal="center" vertical="center" wrapText="1"/>
    </xf>
    <xf numFmtId="0" fontId="20" fillId="14" borderId="3" xfId="0" applyFont="1" applyFill="1" applyBorder="1" applyAlignment="1">
      <alignment horizontal="center" vertical="center" wrapText="1"/>
    </xf>
    <xf numFmtId="0" fontId="20" fillId="15" borderId="3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left" vertical="center" wrapText="1"/>
    </xf>
    <xf numFmtId="0" fontId="19" fillId="5" borderId="3" xfId="0" applyFont="1" applyFill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6" borderId="3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16" borderId="7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left" vertical="center" wrapText="1"/>
    </xf>
    <xf numFmtId="0" fontId="8" fillId="7" borderId="4" xfId="0" applyFont="1" applyFill="1" applyBorder="1" applyAlignment="1">
      <alignment horizontal="left" vertical="center" wrapText="1"/>
    </xf>
    <xf numFmtId="0" fontId="9" fillId="10" borderId="2" xfId="0" applyFont="1" applyFill="1" applyBorder="1" applyAlignment="1">
      <alignment horizontal="left" vertical="center" wrapText="1"/>
    </xf>
    <xf numFmtId="0" fontId="10" fillId="7" borderId="2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center" vertical="center" wrapText="1"/>
    </xf>
    <xf numFmtId="0" fontId="11" fillId="12" borderId="2" xfId="0" applyFont="1" applyFill="1" applyBorder="1" applyAlignment="1">
      <alignment horizontal="center" vertical="center" wrapText="1"/>
    </xf>
    <xf numFmtId="0" fontId="11" fillId="13" borderId="2" xfId="0" applyFont="1" applyFill="1" applyBorder="1" applyAlignment="1">
      <alignment horizontal="center" vertical="center" wrapText="1"/>
    </xf>
    <xf numFmtId="0" fontId="11" fillId="14" borderId="2" xfId="0" applyFont="1" applyFill="1" applyBorder="1" applyAlignment="1">
      <alignment horizontal="center" vertical="center" wrapText="1"/>
    </xf>
    <xf numFmtId="0" fontId="11" fillId="15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A5276"/>
      <rgbColor rgb="FFBFBFBF"/>
      <rgbColor rgb="FF808080"/>
      <rgbColor rgb="FF9999FF"/>
      <rgbColor rgb="FF993366"/>
      <rgbColor rgb="FFFFF2CC"/>
      <rgbColor rgb="FFEBF3FB"/>
      <rgbColor rgb="FF660066"/>
      <rgbColor rgb="FFFF8080"/>
      <rgbColor rgb="FF1F618D"/>
      <rgbColor rgb="FFD6E4F0"/>
      <rgbColor rgb="FF000080"/>
      <rgbColor rgb="FFFF00FF"/>
      <rgbColor rgb="FFFFFF00"/>
      <rgbColor rgb="FF00FFFF"/>
      <rgbColor rgb="FF800080"/>
      <rgbColor rgb="FF800000"/>
      <rgbColor rgb="FF1B4F72"/>
      <rgbColor rgb="FF0000FF"/>
      <rgbColor rgb="FF00CCFF"/>
      <rgbColor rgb="FFF2F2F2"/>
      <rgbColor rgb="FFE2EFDA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4B942"/>
      <rgbColor rgb="FFFF9900"/>
      <rgbColor rgb="FFFF6600"/>
      <rgbColor rgb="FF666699"/>
      <rgbColor rgb="FF969696"/>
      <rgbColor rgb="FF154360"/>
      <rgbColor rgb="FF339966"/>
      <rgbColor rgb="FF003300"/>
      <rgbColor rgb="FF333300"/>
      <rgbColor rgb="FF993300"/>
      <rgbColor rgb="FF993366"/>
      <rgbColor rgb="FF0B3D91"/>
      <rgbColor rgb="FF1F386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53"/>
  <sheetViews>
    <sheetView showGridLines="0" topLeftCell="A19" zoomScaleNormal="100" workbookViewId="0">
      <selection activeCell="C29" sqref="C29"/>
    </sheetView>
  </sheetViews>
  <sheetFormatPr defaultColWidth="8.6328125" defaultRowHeight="14.5" x14ac:dyDescent="0.35"/>
  <cols>
    <col min="1" max="1" width="3" customWidth="1"/>
    <col min="2" max="2" width="25" customWidth="1"/>
    <col min="3" max="3" width="65" customWidth="1"/>
    <col min="4" max="4" width="3" customWidth="1"/>
  </cols>
  <sheetData>
    <row r="2" spans="2:3" x14ac:dyDescent="0.35">
      <c r="B2" s="58" t="s">
        <v>0</v>
      </c>
      <c r="C2" s="58"/>
    </row>
    <row r="3" spans="2:3" x14ac:dyDescent="0.35">
      <c r="B3" s="58"/>
      <c r="C3" s="58"/>
    </row>
    <row r="4" spans="2:3" x14ac:dyDescent="0.35">
      <c r="B4" s="58"/>
      <c r="C4" s="58"/>
    </row>
    <row r="5" spans="2:3" x14ac:dyDescent="0.35">
      <c r="B5" s="59" t="s">
        <v>1</v>
      </c>
      <c r="C5" s="59"/>
    </row>
    <row r="7" spans="2:3" x14ac:dyDescent="0.35">
      <c r="B7" s="57" t="s">
        <v>2</v>
      </c>
      <c r="C7" s="57"/>
    </row>
    <row r="9" spans="2:3" ht="26" x14ac:dyDescent="0.35">
      <c r="B9" s="1" t="s">
        <v>3</v>
      </c>
      <c r="C9" s="2" t="s">
        <v>283</v>
      </c>
    </row>
    <row r="10" spans="2:3" ht="26" x14ac:dyDescent="0.35">
      <c r="B10" s="1" t="s">
        <v>4</v>
      </c>
      <c r="C10" s="2" t="s">
        <v>284</v>
      </c>
    </row>
    <row r="11" spans="2:3" ht="39" x14ac:dyDescent="0.35">
      <c r="B11" s="1" t="s">
        <v>5</v>
      </c>
      <c r="C11" s="2" t="s">
        <v>285</v>
      </c>
    </row>
    <row r="12" spans="2:3" ht="26" x14ac:dyDescent="0.35">
      <c r="B12" s="1" t="s">
        <v>6</v>
      </c>
      <c r="C12" s="2" t="s">
        <v>286</v>
      </c>
    </row>
    <row r="13" spans="2:3" ht="104" x14ac:dyDescent="0.35">
      <c r="B13" s="1" t="s">
        <v>7</v>
      </c>
      <c r="C13" s="51" t="s">
        <v>287</v>
      </c>
    </row>
    <row r="14" spans="2:3" ht="65" x14ac:dyDescent="0.35">
      <c r="B14" s="1" t="s">
        <v>8</v>
      </c>
      <c r="C14" s="51" t="s">
        <v>300</v>
      </c>
    </row>
    <row r="15" spans="2:3" ht="130" x14ac:dyDescent="0.35">
      <c r="B15" s="1" t="s">
        <v>9</v>
      </c>
      <c r="C15" s="51" t="s">
        <v>311</v>
      </c>
    </row>
    <row r="16" spans="2:3" x14ac:dyDescent="0.35">
      <c r="B16" s="1" t="s">
        <v>10</v>
      </c>
      <c r="C16" s="2" t="s">
        <v>288</v>
      </c>
    </row>
    <row r="17" spans="2:3" x14ac:dyDescent="0.35">
      <c r="B17" s="1" t="s">
        <v>11</v>
      </c>
      <c r="C17" s="51" t="s">
        <v>289</v>
      </c>
    </row>
    <row r="18" spans="2:3" ht="65" x14ac:dyDescent="0.35">
      <c r="B18" s="1" t="s">
        <v>12</v>
      </c>
      <c r="C18" s="52" t="s">
        <v>290</v>
      </c>
    </row>
    <row r="19" spans="2:3" ht="26" x14ac:dyDescent="0.35">
      <c r="B19" s="1" t="s">
        <v>13</v>
      </c>
      <c r="C19" s="2" t="s">
        <v>291</v>
      </c>
    </row>
    <row r="20" spans="2:3" ht="26" x14ac:dyDescent="0.35">
      <c r="B20" s="1" t="s">
        <v>14</v>
      </c>
      <c r="C20" s="2" t="s">
        <v>292</v>
      </c>
    </row>
    <row r="21" spans="2:3" ht="26" x14ac:dyDescent="0.35">
      <c r="B21" s="1" t="s">
        <v>15</v>
      </c>
      <c r="C21" s="2" t="s">
        <v>293</v>
      </c>
    </row>
    <row r="22" spans="2:3" x14ac:dyDescent="0.35">
      <c r="B22" s="1" t="s">
        <v>16</v>
      </c>
      <c r="C22" s="2" t="s">
        <v>294</v>
      </c>
    </row>
    <row r="23" spans="2:3" ht="26" x14ac:dyDescent="0.35">
      <c r="B23" s="1" t="s">
        <v>17</v>
      </c>
      <c r="C23" s="2" t="s">
        <v>295</v>
      </c>
    </row>
    <row r="25" spans="2:3" x14ac:dyDescent="0.35">
      <c r="B25" s="57" t="s">
        <v>18</v>
      </c>
      <c r="C25" s="57"/>
    </row>
    <row r="26" spans="2:3" x14ac:dyDescent="0.35">
      <c r="B26" s="3" t="s">
        <v>19</v>
      </c>
      <c r="C26" s="3" t="s">
        <v>20</v>
      </c>
    </row>
    <row r="27" spans="2:3" ht="26" x14ac:dyDescent="0.35">
      <c r="B27" s="4" t="s">
        <v>312</v>
      </c>
      <c r="C27" s="53" t="s">
        <v>296</v>
      </c>
    </row>
    <row r="28" spans="2:3" x14ac:dyDescent="0.35">
      <c r="B28" s="5" t="s">
        <v>21</v>
      </c>
      <c r="C28" s="2" t="s">
        <v>297</v>
      </c>
    </row>
    <row r="29" spans="2:3" ht="26" x14ac:dyDescent="0.35">
      <c r="B29" s="4" t="s">
        <v>270</v>
      </c>
      <c r="C29" s="53" t="s">
        <v>298</v>
      </c>
    </row>
    <row r="30" spans="2:3" ht="26" x14ac:dyDescent="0.35">
      <c r="B30" s="5" t="s">
        <v>22</v>
      </c>
      <c r="C30" s="2" t="s">
        <v>299</v>
      </c>
    </row>
    <row r="32" spans="2:3" x14ac:dyDescent="0.35">
      <c r="B32" s="57" t="s">
        <v>23</v>
      </c>
      <c r="C32" s="57"/>
    </row>
    <row r="33" spans="2:3" x14ac:dyDescent="0.35">
      <c r="B33" s="6" t="s">
        <v>271</v>
      </c>
      <c r="C33" s="2" t="s">
        <v>275</v>
      </c>
    </row>
    <row r="34" spans="2:3" x14ac:dyDescent="0.35">
      <c r="B34" s="7" t="s">
        <v>272</v>
      </c>
      <c r="C34" s="2" t="s">
        <v>24</v>
      </c>
    </row>
    <row r="35" spans="2:3" x14ac:dyDescent="0.35">
      <c r="B35" s="8" t="s">
        <v>273</v>
      </c>
      <c r="C35" s="2" t="s">
        <v>276</v>
      </c>
    </row>
    <row r="36" spans="2:3" x14ac:dyDescent="0.35">
      <c r="B36" s="9" t="s">
        <v>274</v>
      </c>
      <c r="C36" s="2" t="s">
        <v>25</v>
      </c>
    </row>
    <row r="38" spans="2:3" x14ac:dyDescent="0.35">
      <c r="B38" s="57" t="s">
        <v>277</v>
      </c>
      <c r="C38" s="57"/>
    </row>
    <row r="39" spans="2:3" x14ac:dyDescent="0.35">
      <c r="B39" s="56" t="s">
        <v>310</v>
      </c>
      <c r="C39" s="56"/>
    </row>
    <row r="40" spans="2:3" x14ac:dyDescent="0.35">
      <c r="B40" s="55" t="s">
        <v>278</v>
      </c>
      <c r="C40" s="55"/>
    </row>
    <row r="41" spans="2:3" x14ac:dyDescent="0.35">
      <c r="B41" s="55" t="s">
        <v>26</v>
      </c>
      <c r="C41" s="55"/>
    </row>
    <row r="42" spans="2:3" x14ac:dyDescent="0.35">
      <c r="B42" s="55" t="s">
        <v>279</v>
      </c>
      <c r="C42" s="55"/>
    </row>
    <row r="43" spans="2:3" x14ac:dyDescent="0.35">
      <c r="B43" s="55" t="s">
        <v>280</v>
      </c>
      <c r="C43" s="55"/>
    </row>
    <row r="44" spans="2:3" x14ac:dyDescent="0.35">
      <c r="B44" s="56" t="s">
        <v>27</v>
      </c>
      <c r="C44" s="56"/>
    </row>
    <row r="45" spans="2:3" x14ac:dyDescent="0.35">
      <c r="B45" s="55" t="s">
        <v>28</v>
      </c>
      <c r="C45" s="55"/>
    </row>
    <row r="46" spans="2:3" x14ac:dyDescent="0.35">
      <c r="B46" s="55" t="s">
        <v>29</v>
      </c>
      <c r="C46" s="55"/>
    </row>
    <row r="47" spans="2:3" x14ac:dyDescent="0.35">
      <c r="B47" s="55" t="s">
        <v>30</v>
      </c>
      <c r="C47" s="55"/>
    </row>
    <row r="48" spans="2:3" x14ac:dyDescent="0.35">
      <c r="B48" s="55" t="s">
        <v>31</v>
      </c>
      <c r="C48" s="55"/>
    </row>
    <row r="49" spans="2:3" x14ac:dyDescent="0.35">
      <c r="B49" s="56" t="s">
        <v>32</v>
      </c>
      <c r="C49" s="56"/>
    </row>
    <row r="50" spans="2:3" x14ac:dyDescent="0.35">
      <c r="B50" s="55" t="s">
        <v>33</v>
      </c>
      <c r="C50" s="55"/>
    </row>
    <row r="51" spans="2:3" x14ac:dyDescent="0.35">
      <c r="B51" s="55" t="s">
        <v>281</v>
      </c>
      <c r="C51" s="55"/>
    </row>
    <row r="52" spans="2:3" x14ac:dyDescent="0.35">
      <c r="B52" s="55" t="s">
        <v>34</v>
      </c>
      <c r="C52" s="55"/>
    </row>
    <row r="53" spans="2:3" x14ac:dyDescent="0.35">
      <c r="B53" s="56" t="s">
        <v>35</v>
      </c>
      <c r="C53" s="56"/>
    </row>
  </sheetData>
  <mergeCells count="21">
    <mergeCell ref="B2:C4"/>
    <mergeCell ref="B5:C5"/>
    <mergeCell ref="B7:C7"/>
    <mergeCell ref="B25:C25"/>
    <mergeCell ref="B32:C32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53:C53"/>
    <mergeCell ref="B48:C48"/>
    <mergeCell ref="B49:C49"/>
    <mergeCell ref="B50:C50"/>
    <mergeCell ref="B51:C51"/>
    <mergeCell ref="B52:C52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17"/>
  <sheetViews>
    <sheetView showGridLines="0" topLeftCell="A9" zoomScaleNormal="100" workbookViewId="0">
      <selection activeCell="C16" sqref="C16"/>
    </sheetView>
  </sheetViews>
  <sheetFormatPr defaultColWidth="8.6328125" defaultRowHeight="14.5" x14ac:dyDescent="0.35"/>
  <cols>
    <col min="1" max="1" width="3" customWidth="1"/>
    <col min="2" max="2" width="30" customWidth="1"/>
    <col min="3" max="3" width="72" customWidth="1"/>
    <col min="4" max="4" width="3" customWidth="1"/>
  </cols>
  <sheetData>
    <row r="1" spans="2:3" ht="17" x14ac:dyDescent="0.35">
      <c r="B1" s="54" t="s">
        <v>36</v>
      </c>
      <c r="C1" s="54"/>
    </row>
    <row r="2" spans="2:3" x14ac:dyDescent="0.35">
      <c r="B2" s="55"/>
      <c r="C2" s="55"/>
    </row>
    <row r="3" spans="2:3" x14ac:dyDescent="0.35">
      <c r="B3" s="10" t="s">
        <v>37</v>
      </c>
      <c r="C3" s="10" t="s">
        <v>38</v>
      </c>
    </row>
    <row r="4" spans="2:3" ht="26" x14ac:dyDescent="0.35">
      <c r="B4" s="11" t="s">
        <v>39</v>
      </c>
      <c r="C4" s="11" t="s">
        <v>301</v>
      </c>
    </row>
    <row r="5" spans="2:3" ht="26" x14ac:dyDescent="0.35">
      <c r="B5" s="2" t="s">
        <v>40</v>
      </c>
      <c r="C5" s="51" t="s">
        <v>302</v>
      </c>
    </row>
    <row r="6" spans="2:3" ht="26" x14ac:dyDescent="0.35">
      <c r="B6" s="11" t="s">
        <v>41</v>
      </c>
      <c r="C6" s="11" t="s">
        <v>303</v>
      </c>
    </row>
    <row r="7" spans="2:3" ht="117" x14ac:dyDescent="0.35">
      <c r="B7" s="2" t="s">
        <v>42</v>
      </c>
      <c r="C7" s="51" t="s">
        <v>304</v>
      </c>
    </row>
    <row r="8" spans="2:3" ht="39" x14ac:dyDescent="0.35">
      <c r="B8" s="11" t="s">
        <v>43</v>
      </c>
      <c r="C8" s="50" t="s">
        <v>305</v>
      </c>
    </row>
    <row r="9" spans="2:3" ht="39" x14ac:dyDescent="0.35">
      <c r="B9" s="2" t="s">
        <v>44</v>
      </c>
      <c r="C9" s="2" t="s">
        <v>306</v>
      </c>
    </row>
    <row r="10" spans="2:3" ht="26" x14ac:dyDescent="0.35">
      <c r="B10" s="11" t="s">
        <v>45</v>
      </c>
      <c r="C10" s="50" t="s">
        <v>307</v>
      </c>
    </row>
    <row r="11" spans="2:3" ht="26" x14ac:dyDescent="0.35">
      <c r="B11" s="50" t="s">
        <v>282</v>
      </c>
      <c r="C11" s="50" t="s">
        <v>308</v>
      </c>
    </row>
    <row r="12" spans="2:3" x14ac:dyDescent="0.35">
      <c r="B12" s="10" t="s">
        <v>46</v>
      </c>
      <c r="C12" s="10"/>
    </row>
    <row r="13" spans="2:3" x14ac:dyDescent="0.35">
      <c r="B13" s="11" t="s">
        <v>47</v>
      </c>
      <c r="C13" s="11" t="s">
        <v>48</v>
      </c>
    </row>
    <row r="14" spans="2:3" ht="39" x14ac:dyDescent="0.35">
      <c r="B14" s="2" t="s">
        <v>49</v>
      </c>
      <c r="C14" s="2" t="s">
        <v>50</v>
      </c>
    </row>
    <row r="15" spans="2:3" ht="39" x14ac:dyDescent="0.35">
      <c r="B15" s="11" t="s">
        <v>51</v>
      </c>
      <c r="C15" s="11" t="s">
        <v>52</v>
      </c>
    </row>
    <row r="16" spans="2:3" ht="39" x14ac:dyDescent="0.35">
      <c r="B16" s="2" t="s">
        <v>53</v>
      </c>
      <c r="C16" s="2" t="s">
        <v>54</v>
      </c>
    </row>
    <row r="17" spans="2:3" ht="39" x14ac:dyDescent="0.35">
      <c r="B17" s="11" t="s">
        <v>55</v>
      </c>
      <c r="C17" s="11" t="s">
        <v>56</v>
      </c>
    </row>
  </sheetData>
  <mergeCells count="2">
    <mergeCell ref="B1:C1"/>
    <mergeCell ref="B2:C2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Z28"/>
  <sheetViews>
    <sheetView showGridLines="0" zoomScaleNormal="100" workbookViewId="0">
      <selection activeCell="A2" sqref="A2:AZ2"/>
    </sheetView>
  </sheetViews>
  <sheetFormatPr defaultColWidth="8.6328125" defaultRowHeight="14.5" x14ac:dyDescent="0.35"/>
  <cols>
    <col min="1" max="1" width="26" customWidth="1"/>
    <col min="2" max="2" width="14" customWidth="1"/>
    <col min="3" max="3" width="12" customWidth="1"/>
    <col min="4" max="5" width="9" customWidth="1"/>
    <col min="6" max="6" width="11" customWidth="1"/>
    <col min="7" max="7" width="20" customWidth="1"/>
    <col min="8" max="8" width="14" customWidth="1"/>
    <col min="9" max="9" width="10" customWidth="1"/>
    <col min="10" max="10" width="16" customWidth="1"/>
    <col min="11" max="11" width="10" customWidth="1"/>
    <col min="12" max="12" width="16" customWidth="1"/>
    <col min="13" max="13" width="12" customWidth="1"/>
    <col min="14" max="14" width="20" customWidth="1"/>
    <col min="15" max="15" width="14" customWidth="1"/>
    <col min="16" max="16" width="10" customWidth="1"/>
    <col min="17" max="17" width="16" customWidth="1"/>
    <col min="18" max="18" width="10" customWidth="1"/>
    <col min="19" max="19" width="16" customWidth="1"/>
    <col min="20" max="20" width="12" customWidth="1"/>
    <col min="21" max="21" width="20" customWidth="1"/>
    <col min="22" max="22" width="14" customWidth="1"/>
    <col min="23" max="23" width="10" customWidth="1"/>
    <col min="24" max="24" width="16" customWidth="1"/>
    <col min="25" max="25" width="10" customWidth="1"/>
    <col min="26" max="26" width="16" customWidth="1"/>
    <col min="27" max="27" width="12" customWidth="1"/>
    <col min="28" max="28" width="20" customWidth="1"/>
    <col min="29" max="29" width="14" customWidth="1"/>
    <col min="30" max="30" width="10" customWidth="1"/>
    <col min="31" max="31" width="16" customWidth="1"/>
    <col min="32" max="32" width="10" customWidth="1"/>
    <col min="33" max="33" width="16" customWidth="1"/>
    <col min="34" max="34" width="12" customWidth="1"/>
    <col min="35" max="35" width="20" customWidth="1"/>
    <col min="36" max="36" width="14" customWidth="1"/>
    <col min="37" max="37" width="10" customWidth="1"/>
    <col min="38" max="38" width="16" customWidth="1"/>
    <col min="39" max="39" width="10" customWidth="1"/>
    <col min="40" max="40" width="16" customWidth="1"/>
    <col min="41" max="41" width="12" customWidth="1"/>
    <col min="42" max="42" width="20" customWidth="1"/>
    <col min="43" max="43" width="14" customWidth="1"/>
    <col min="44" max="44" width="10" customWidth="1"/>
    <col min="45" max="45" width="16" customWidth="1"/>
    <col min="46" max="46" width="10" customWidth="1"/>
    <col min="47" max="47" width="16" customWidth="1"/>
    <col min="48" max="48" width="12" customWidth="1"/>
    <col min="49" max="50" width="13" customWidth="1"/>
    <col min="51" max="51" width="14" customWidth="1"/>
    <col min="52" max="52" width="13" customWidth="1"/>
  </cols>
  <sheetData>
    <row r="1" spans="1:52" ht="30" customHeight="1" x14ac:dyDescent="0.35">
      <c r="A1" s="54" t="s">
        <v>57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</row>
    <row r="2" spans="1:52" ht="75.75" customHeight="1" x14ac:dyDescent="0.35">
      <c r="A2" s="63" t="s">
        <v>268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</row>
    <row r="3" spans="1:52" ht="49.5" customHeight="1" x14ac:dyDescent="0.35">
      <c r="A3" s="64" t="s">
        <v>58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</row>
    <row r="4" spans="1:52" ht="21.75" customHeight="1" x14ac:dyDescent="0.35">
      <c r="A4" s="9" t="s">
        <v>59</v>
      </c>
      <c r="B4" s="12">
        <v>0.97499999999999998</v>
      </c>
      <c r="C4" s="9" t="s">
        <v>60</v>
      </c>
      <c r="D4" s="12">
        <v>1</v>
      </c>
      <c r="E4" s="65" t="s">
        <v>61</v>
      </c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</row>
    <row r="5" spans="1:52" ht="43.5" customHeight="1" x14ac:dyDescent="0.35">
      <c r="A5" s="60" t="s">
        <v>62</v>
      </c>
      <c r="B5" s="60" t="s">
        <v>63</v>
      </c>
      <c r="C5" s="66" t="s">
        <v>64</v>
      </c>
      <c r="D5" s="67" t="s">
        <v>65</v>
      </c>
      <c r="E5" s="67" t="s">
        <v>66</v>
      </c>
      <c r="F5" s="60" t="s">
        <v>67</v>
      </c>
      <c r="G5" s="68" t="s">
        <v>68</v>
      </c>
      <c r="H5" s="68"/>
      <c r="I5" s="68"/>
      <c r="J5" s="68"/>
      <c r="K5" s="68"/>
      <c r="L5" s="68"/>
      <c r="M5" s="68"/>
      <c r="N5" s="69" t="s">
        <v>69</v>
      </c>
      <c r="O5" s="69"/>
      <c r="P5" s="69"/>
      <c r="Q5" s="69"/>
      <c r="R5" s="69"/>
      <c r="S5" s="69"/>
      <c r="T5" s="69"/>
      <c r="U5" s="70" t="s">
        <v>70</v>
      </c>
      <c r="V5" s="70"/>
      <c r="W5" s="70"/>
      <c r="X5" s="70"/>
      <c r="Y5" s="70"/>
      <c r="Z5" s="70"/>
      <c r="AA5" s="70"/>
      <c r="AB5" s="71" t="s">
        <v>71</v>
      </c>
      <c r="AC5" s="71"/>
      <c r="AD5" s="71"/>
      <c r="AE5" s="71"/>
      <c r="AF5" s="71"/>
      <c r="AG5" s="71"/>
      <c r="AH5" s="71"/>
      <c r="AI5" s="72" t="s">
        <v>72</v>
      </c>
      <c r="AJ5" s="72"/>
      <c r="AK5" s="72"/>
      <c r="AL5" s="72"/>
      <c r="AM5" s="72"/>
      <c r="AN5" s="72"/>
      <c r="AO5" s="72"/>
      <c r="AP5" s="73" t="s">
        <v>73</v>
      </c>
      <c r="AQ5" s="73"/>
      <c r="AR5" s="73"/>
      <c r="AS5" s="73"/>
      <c r="AT5" s="73"/>
      <c r="AU5" s="73"/>
      <c r="AV5" s="73"/>
      <c r="AW5" s="60" t="s">
        <v>74</v>
      </c>
      <c r="AX5" s="60" t="s">
        <v>75</v>
      </c>
      <c r="AY5" s="61" t="s">
        <v>76</v>
      </c>
      <c r="AZ5" s="60" t="s">
        <v>309</v>
      </c>
    </row>
    <row r="6" spans="1:52" ht="56" customHeight="1" x14ac:dyDescent="0.35">
      <c r="A6" s="60"/>
      <c r="B6" s="60"/>
      <c r="C6" s="60"/>
      <c r="D6" s="60"/>
      <c r="E6" s="60"/>
      <c r="F6" s="60"/>
      <c r="G6" s="13" t="s">
        <v>77</v>
      </c>
      <c r="H6" s="13" t="s">
        <v>78</v>
      </c>
      <c r="I6" s="13" t="s">
        <v>79</v>
      </c>
      <c r="J6" s="13" t="s">
        <v>80</v>
      </c>
      <c r="K6" s="13" t="s">
        <v>81</v>
      </c>
      <c r="L6" s="13" t="s">
        <v>82</v>
      </c>
      <c r="M6" s="13" t="s">
        <v>83</v>
      </c>
      <c r="N6" s="14" t="s">
        <v>77</v>
      </c>
      <c r="O6" s="14" t="s">
        <v>78</v>
      </c>
      <c r="P6" s="14" t="s">
        <v>79</v>
      </c>
      <c r="Q6" s="14" t="s">
        <v>80</v>
      </c>
      <c r="R6" s="14" t="s">
        <v>81</v>
      </c>
      <c r="S6" s="14" t="s">
        <v>82</v>
      </c>
      <c r="T6" s="14" t="s">
        <v>83</v>
      </c>
      <c r="U6" s="15" t="s">
        <v>77</v>
      </c>
      <c r="V6" s="15" t="s">
        <v>78</v>
      </c>
      <c r="W6" s="15" t="s">
        <v>79</v>
      </c>
      <c r="X6" s="15" t="s">
        <v>80</v>
      </c>
      <c r="Y6" s="15" t="s">
        <v>81</v>
      </c>
      <c r="Z6" s="15" t="s">
        <v>82</v>
      </c>
      <c r="AA6" s="15" t="s">
        <v>83</v>
      </c>
      <c r="AB6" s="16" t="s">
        <v>77</v>
      </c>
      <c r="AC6" s="16" t="s">
        <v>78</v>
      </c>
      <c r="AD6" s="16" t="s">
        <v>79</v>
      </c>
      <c r="AE6" s="16" t="s">
        <v>80</v>
      </c>
      <c r="AF6" s="16" t="s">
        <v>81</v>
      </c>
      <c r="AG6" s="16" t="s">
        <v>82</v>
      </c>
      <c r="AH6" s="16" t="s">
        <v>83</v>
      </c>
      <c r="AI6" s="17" t="s">
        <v>77</v>
      </c>
      <c r="AJ6" s="17" t="s">
        <v>78</v>
      </c>
      <c r="AK6" s="17" t="s">
        <v>79</v>
      </c>
      <c r="AL6" s="17" t="s">
        <v>80</v>
      </c>
      <c r="AM6" s="17" t="s">
        <v>81</v>
      </c>
      <c r="AN6" s="17" t="s">
        <v>82</v>
      </c>
      <c r="AO6" s="17" t="s">
        <v>83</v>
      </c>
      <c r="AP6" s="18" t="s">
        <v>77</v>
      </c>
      <c r="AQ6" s="18" t="s">
        <v>78</v>
      </c>
      <c r="AR6" s="18" t="s">
        <v>79</v>
      </c>
      <c r="AS6" s="18" t="s">
        <v>80</v>
      </c>
      <c r="AT6" s="18" t="s">
        <v>81</v>
      </c>
      <c r="AU6" s="18" t="s">
        <v>82</v>
      </c>
      <c r="AV6" s="18" t="s">
        <v>83</v>
      </c>
      <c r="AW6" s="60"/>
      <c r="AX6" s="60"/>
      <c r="AY6" s="61"/>
      <c r="AZ6" s="60"/>
    </row>
    <row r="7" spans="1:52" ht="24" customHeight="1" thickBot="1" x14ac:dyDescent="0.4">
      <c r="A7" s="19" t="s">
        <v>84</v>
      </c>
      <c r="B7" s="19" t="s">
        <v>85</v>
      </c>
      <c r="C7" s="20">
        <v>0.32880999999999999</v>
      </c>
      <c r="D7" s="21">
        <v>0.97499999999999998</v>
      </c>
      <c r="E7" s="21">
        <v>1</v>
      </c>
      <c r="F7" s="21">
        <v>0.128</v>
      </c>
      <c r="G7" s="19" t="s">
        <v>86</v>
      </c>
      <c r="H7" s="19" t="s">
        <v>87</v>
      </c>
      <c r="I7" s="21">
        <v>4.7570000000000001E-2</v>
      </c>
      <c r="J7" s="19" t="s">
        <v>88</v>
      </c>
      <c r="K7" s="21">
        <v>1.1419999999999999</v>
      </c>
      <c r="L7" s="21">
        <v>1.1134500000000001</v>
      </c>
      <c r="M7" s="21">
        <v>1.1134500000000001</v>
      </c>
      <c r="N7" s="19" t="s">
        <v>89</v>
      </c>
      <c r="O7" s="19" t="s">
        <v>90</v>
      </c>
      <c r="P7" s="21">
        <v>1.4080000000000001E-2</v>
      </c>
      <c r="Q7" s="19" t="s">
        <v>88</v>
      </c>
      <c r="R7" s="21">
        <v>1.361</v>
      </c>
      <c r="S7" s="21">
        <v>1.32698</v>
      </c>
      <c r="T7" s="21">
        <v>1.32698</v>
      </c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22">
        <v>0.12479999999999999</v>
      </c>
      <c r="AX7" s="22">
        <v>7.1651000000000006E-2</v>
      </c>
      <c r="AY7" s="23">
        <v>0.19645099999999999</v>
      </c>
      <c r="AZ7" s="22">
        <v>0.132359</v>
      </c>
    </row>
    <row r="8" spans="1:52" ht="21.75" customHeight="1" thickBot="1" x14ac:dyDescent="0.4">
      <c r="A8" s="24"/>
      <c r="B8" s="24"/>
      <c r="C8" s="24"/>
      <c r="D8" s="25">
        <f t="shared" ref="D8:D27" si="0">$B$4</f>
        <v>0.97499999999999998</v>
      </c>
      <c r="E8" s="25">
        <f t="shared" ref="E8:E27" si="1">$D$4</f>
        <v>1</v>
      </c>
      <c r="F8" s="26" t="str">
        <f>IF(B8="","",IFERROR(INDEX(Benchmark_Ref!$C$2:$C$74,MATCH(B8,Benchmark_Ref!$A$2:$A$74,0)),"Check CN"))</f>
        <v/>
      </c>
      <c r="G8" s="24"/>
      <c r="H8" s="24"/>
      <c r="I8" s="24"/>
      <c r="J8" s="24"/>
      <c r="K8" s="26" t="str">
        <f>IF(H8="","",IFERROR(INDEX(Benchmark_Ref!$C$2:$C$74,MATCH(H8,Benchmark_Ref!$A$2:$A$74,0)),"Check CN"))</f>
        <v/>
      </c>
      <c r="L8" s="27" t="str">
        <f>IF(H8="","",IFERROR(INDEX(Benchmark_Ref!$D$2:$D$74,MATCH(H8,Benchmark_Ref!$A$2:$A$74,0)),""))</f>
        <v/>
      </c>
      <c r="M8" s="26" t="str">
        <f t="shared" ref="M8:M27" si="2">IF(H8="","",IF(J8="Default",$B$4*$D$4*L8,IF(J8="Actual",$B$4*$D$4*K8,IF(J8="Supplied SEFA",L8,""))))</f>
        <v/>
      </c>
      <c r="N8" s="24"/>
      <c r="O8" s="24"/>
      <c r="P8" s="24"/>
      <c r="Q8" s="24"/>
      <c r="R8" s="26" t="str">
        <f>IF(O8="","",IFERROR(INDEX(Benchmark_Ref!$C$2:$C$74,MATCH(O8,Benchmark_Ref!$A$2:$A$74,0)),"Check CN"))</f>
        <v/>
      </c>
      <c r="S8" s="27" t="str">
        <f>IF(O8="","",IFERROR(INDEX(Benchmark_Ref!$D$2:$D$74,MATCH(O8,Benchmark_Ref!$A$2:$A$74,0)),""))</f>
        <v/>
      </c>
      <c r="T8" s="26" t="str">
        <f t="shared" ref="T8:T27" si="3">IF(O8="","",IF(Q8="Default",$B$4*$D$4*S8,IF(Q8="Actual",$B$4*$D$4*R8,IF(Q8="Supplied SEFA",S8,""))))</f>
        <v/>
      </c>
      <c r="U8" s="24"/>
      <c r="V8" s="24"/>
      <c r="W8" s="24"/>
      <c r="X8" s="24"/>
      <c r="Y8" s="26" t="str">
        <f>IF(V8="","",IFERROR(INDEX(Benchmark_Ref!$C$2:$C$74,MATCH(V8,Benchmark_Ref!$A$2:$A$74,0)),"Check CN"))</f>
        <v/>
      </c>
      <c r="Z8" s="27" t="str">
        <f>IF(V8="","",IFERROR(INDEX(Benchmark_Ref!$D$2:$D$74,MATCH(V8,Benchmark_Ref!$A$2:$A$74,0)),""))</f>
        <v/>
      </c>
      <c r="AA8" s="26" t="str">
        <f t="shared" ref="AA8:AA27" si="4">IF(V8="","",IF(X8="Default",$B$4*$D$4*Z8,IF(X8="Actual",$B$4*$D$4*Y8,IF(X8="Supplied SEFA",Z8,""))))</f>
        <v/>
      </c>
      <c r="AB8" s="24"/>
      <c r="AC8" s="24"/>
      <c r="AD8" s="24"/>
      <c r="AE8" s="24"/>
      <c r="AF8" s="26" t="str">
        <f>IF(AC8="","",IFERROR(INDEX(Benchmark_Ref!$C$2:$C$74,MATCH(AC8,Benchmark_Ref!$A$2:$A$74,0)),"Check CN"))</f>
        <v/>
      </c>
      <c r="AG8" s="27" t="str">
        <f>IF(AC8="","",IFERROR(INDEX(Benchmark_Ref!$D$2:$D$74,MATCH(AC8,Benchmark_Ref!$A$2:$A$74,0)),""))</f>
        <v/>
      </c>
      <c r="AH8" s="26" t="str">
        <f t="shared" ref="AH8:AH27" si="5">IF(AC8="","",IF(AE8="Default",$B$4*$D$4*AG8,IF(AE8="Actual",$B$4*$D$4*AF8,IF(AE8="Supplied SEFA",AG8,""))))</f>
        <v/>
      </c>
      <c r="AI8" s="24"/>
      <c r="AJ8" s="24"/>
      <c r="AK8" s="24"/>
      <c r="AL8" s="24"/>
      <c r="AM8" s="26" t="str">
        <f>IF(AJ8="","",IFERROR(INDEX(Benchmark_Ref!$C$2:$C$74,MATCH(AJ8,Benchmark_Ref!$A$2:$A$74,0)),"Check CN"))</f>
        <v/>
      </c>
      <c r="AN8" s="27" t="str">
        <f>IF(AJ8="","",IFERROR(INDEX(Benchmark_Ref!$D$2:$D$74,MATCH(AJ8,Benchmark_Ref!$A$2:$A$74,0)),""))</f>
        <v/>
      </c>
      <c r="AO8" s="26" t="str">
        <f t="shared" ref="AO8:AO27" si="6">IF(AJ8="","",IF(AL8="Default",$B$4*$D$4*AN8,IF(AL8="Actual",$B$4*$D$4*AM8,IF(AL8="Supplied SEFA",AN8,""))))</f>
        <v/>
      </c>
      <c r="AP8" s="24"/>
      <c r="AQ8" s="24"/>
      <c r="AR8" s="24"/>
      <c r="AS8" s="24"/>
      <c r="AT8" s="26" t="str">
        <f>IF(AQ8="","",IFERROR(INDEX(Benchmark_Ref!$C$2:$C$74,MATCH(AQ8,Benchmark_Ref!$A$2:$A$74,0)),"Check CN"))</f>
        <v/>
      </c>
      <c r="AU8" s="27" t="str">
        <f>IF(AQ8="","",IFERROR(INDEX(Benchmark_Ref!$D$2:$D$74,MATCH(AQ8,Benchmark_Ref!$A$2:$A$74,0)),""))</f>
        <v/>
      </c>
      <c r="AV8" s="26" t="str">
        <f t="shared" ref="AV8:AV27" si="7">IF(AQ8="","",IF(AS8="Default",$B$4*$D$4*AU8,IF(AS8="Actual",$B$4*$D$4*AT8,IF(AS8="Supplied SEFA",AU8,""))))</f>
        <v/>
      </c>
      <c r="AW8" s="28" t="str">
        <f t="shared" ref="AW8:AW27" si="8">IF(B8="","",$B$4*$D$4*F8)</f>
        <v/>
      </c>
      <c r="AX8" s="28" t="str">
        <f>IF(B8="","",IFERROR(I8*M8,0)+IFERROR(P8*T8,0)+IFERROR(W8*AA8,0)+IFERROR(AD8*AH8,0)+IFERROR(AK8*AO8,0)+IFERROR(AR8*AV8,0))</f>
        <v/>
      </c>
      <c r="AY8" s="29" t="str">
        <f t="shared" ref="AY8:AY27" si="9">IF(B8="","",AW8+AX8)</f>
        <v/>
      </c>
      <c r="AZ8" s="28" t="str">
        <f t="shared" ref="AZ8:AZ27" si="10">IF(B8="","",C8-AY8)</f>
        <v/>
      </c>
    </row>
    <row r="9" spans="1:52" ht="21.75" customHeight="1" thickBot="1" x14ac:dyDescent="0.4">
      <c r="A9" s="43"/>
      <c r="B9" s="24"/>
      <c r="C9" s="24"/>
      <c r="D9" s="25">
        <f t="shared" si="0"/>
        <v>0.97499999999999998</v>
      </c>
      <c r="E9" s="25">
        <f t="shared" si="1"/>
        <v>1</v>
      </c>
      <c r="F9" s="26" t="str">
        <f>IF(B9="","",IFERROR(INDEX(Benchmark_Ref!$C$2:$C$74,MATCH(B9,Benchmark_Ref!$A$2:$A$74,0)),"Check CN"))</f>
        <v/>
      </c>
      <c r="G9" s="24"/>
      <c r="H9" s="24"/>
      <c r="I9" s="24"/>
      <c r="J9" s="24"/>
      <c r="K9" s="26" t="str">
        <f>IF(H9="","",IFERROR(INDEX(Benchmark_Ref!$C$2:$C$74,MATCH(H9,Benchmark_Ref!$A$2:$A$74,0)),"Check CN"))</f>
        <v/>
      </c>
      <c r="L9" s="27" t="str">
        <f>IF(H9="","",IFERROR(INDEX(Benchmark_Ref!$D$2:$D$74,MATCH(H9,Benchmark_Ref!$A$2:$A$74,0)),""))</f>
        <v/>
      </c>
      <c r="M9" s="26" t="str">
        <f t="shared" si="2"/>
        <v/>
      </c>
      <c r="N9" s="24"/>
      <c r="O9" s="24"/>
      <c r="P9" s="24"/>
      <c r="Q9" s="24"/>
      <c r="R9" s="26" t="str">
        <f>IF(O9="","",IFERROR(INDEX(Benchmark_Ref!$C$2:$C$74,MATCH(O9,Benchmark_Ref!$A$2:$A$74,0)),"Check CN"))</f>
        <v/>
      </c>
      <c r="S9" s="27" t="str">
        <f>IF(O9="","",IFERROR(INDEX(Benchmark_Ref!$D$2:$D$74,MATCH(O9,Benchmark_Ref!$A$2:$A$74,0)),""))</f>
        <v/>
      </c>
      <c r="T9" s="26" t="str">
        <f t="shared" si="3"/>
        <v/>
      </c>
      <c r="U9" s="24"/>
      <c r="V9" s="24"/>
      <c r="W9" s="24"/>
      <c r="X9" s="24"/>
      <c r="Y9" s="26" t="str">
        <f>IF(V9="","",IFERROR(INDEX(Benchmark_Ref!$C$2:$C$74,MATCH(V9,Benchmark_Ref!$A$2:$A$74,0)),"Check CN"))</f>
        <v/>
      </c>
      <c r="Z9" s="27" t="str">
        <f>IF(V9="","",IFERROR(INDEX(Benchmark_Ref!$D$2:$D$74,MATCH(V9,Benchmark_Ref!$A$2:$A$74,0)),""))</f>
        <v/>
      </c>
      <c r="AA9" s="26" t="str">
        <f t="shared" si="4"/>
        <v/>
      </c>
      <c r="AB9" s="24"/>
      <c r="AC9" s="24"/>
      <c r="AD9" s="24"/>
      <c r="AE9" s="24"/>
      <c r="AF9" s="26" t="str">
        <f>IF(AC9="","",IFERROR(INDEX(Benchmark_Ref!$C$2:$C$74,MATCH(AC9,Benchmark_Ref!$A$2:$A$74,0)),"Check CN"))</f>
        <v/>
      </c>
      <c r="AG9" s="27" t="str">
        <f>IF(AC9="","",IFERROR(INDEX(Benchmark_Ref!$D$2:$D$74,MATCH(AC9,Benchmark_Ref!$A$2:$A$74,0)),""))</f>
        <v/>
      </c>
      <c r="AH9" s="26" t="str">
        <f t="shared" si="5"/>
        <v/>
      </c>
      <c r="AI9" s="24"/>
      <c r="AJ9" s="24"/>
      <c r="AK9" s="24"/>
      <c r="AL9" s="24"/>
      <c r="AM9" s="26" t="str">
        <f>IF(AJ9="","",IFERROR(INDEX(Benchmark_Ref!$C$2:$C$74,MATCH(AJ9,Benchmark_Ref!$A$2:$A$74,0)),"Check CN"))</f>
        <v/>
      </c>
      <c r="AN9" s="27" t="str">
        <f>IF(AJ9="","",IFERROR(INDEX(Benchmark_Ref!$D$2:$D$74,MATCH(AJ9,Benchmark_Ref!$A$2:$A$74,0)),""))</f>
        <v/>
      </c>
      <c r="AO9" s="26" t="str">
        <f t="shared" si="6"/>
        <v/>
      </c>
      <c r="AP9" s="24"/>
      <c r="AQ9" s="24"/>
      <c r="AR9" s="24"/>
      <c r="AS9" s="24"/>
      <c r="AT9" s="26" t="str">
        <f>IF(AQ9="","",IFERROR(INDEX(Benchmark_Ref!$C$2:$C$74,MATCH(AQ9,Benchmark_Ref!$A$2:$A$74,0)),"Check CN"))</f>
        <v/>
      </c>
      <c r="AU9" s="27" t="str">
        <f>IF(AQ9="","",IFERROR(INDEX(Benchmark_Ref!$D$2:$D$74,MATCH(AQ9,Benchmark_Ref!$A$2:$A$74,0)),""))</f>
        <v/>
      </c>
      <c r="AV9" s="26" t="str">
        <f t="shared" si="7"/>
        <v/>
      </c>
      <c r="AW9" s="28" t="str">
        <f t="shared" si="8"/>
        <v/>
      </c>
      <c r="AX9" s="28" t="str">
        <f t="shared" ref="AX9:AX27" si="11">IF(B9="","",IFERROR(I9*M9,0)+IFERROR(P9*T9,0)+IFERROR(W9*AA9,0)+IFERROR(AD9*AH9,0)+IFERROR(AK9*AO9,0)+IFERROR(AR9*AV9,0))</f>
        <v/>
      </c>
      <c r="AY9" s="29" t="str">
        <f t="shared" si="9"/>
        <v/>
      </c>
      <c r="AZ9" s="28" t="str">
        <f t="shared" si="10"/>
        <v/>
      </c>
    </row>
    <row r="10" spans="1:52" ht="21.75" customHeight="1" thickBot="1" x14ac:dyDescent="0.4">
      <c r="A10" s="43"/>
      <c r="B10" s="24"/>
      <c r="C10" s="24"/>
      <c r="D10" s="25">
        <f t="shared" si="0"/>
        <v>0.97499999999999998</v>
      </c>
      <c r="E10" s="25">
        <f t="shared" si="1"/>
        <v>1</v>
      </c>
      <c r="F10" s="26" t="str">
        <f>IF(B10="","",IFERROR(INDEX(Benchmark_Ref!$C$2:$C$74,MATCH(B10,Benchmark_Ref!$A$2:$A$74,0)),"Check CN"))</f>
        <v/>
      </c>
      <c r="G10" s="43"/>
      <c r="H10" s="24"/>
      <c r="I10" s="24"/>
      <c r="J10" s="24"/>
      <c r="K10" s="26" t="str">
        <f>IF(H10="","",IFERROR(INDEX(Benchmark_Ref!$C$2:$C$74,MATCH(H10,Benchmark_Ref!$A$2:$A$74,0)),"Check CN"))</f>
        <v/>
      </c>
      <c r="L10" s="27"/>
      <c r="M10" s="26" t="str">
        <f t="shared" si="2"/>
        <v/>
      </c>
      <c r="N10" s="24"/>
      <c r="O10" s="24"/>
      <c r="P10" s="24"/>
      <c r="Q10" s="24"/>
      <c r="R10" s="26" t="str">
        <f>IF(O10="","",IFERROR(INDEX(Benchmark_Ref!$C$2:$C$74,MATCH(O10,Benchmark_Ref!$A$2:$A$74,0)),"Check CN"))</f>
        <v/>
      </c>
      <c r="S10" s="27" t="str">
        <f>IF(O10="","",IFERROR(INDEX(Benchmark_Ref!$D$2:$D$74,MATCH(O10,Benchmark_Ref!$A$2:$A$74,0)),""))</f>
        <v/>
      </c>
      <c r="T10" s="26" t="str">
        <f t="shared" si="3"/>
        <v/>
      </c>
      <c r="U10" s="24"/>
      <c r="V10" s="24"/>
      <c r="W10" s="24"/>
      <c r="X10" s="24"/>
      <c r="Y10" s="26" t="str">
        <f>IF(V10="","",IFERROR(INDEX(Benchmark_Ref!$C$2:$C$74,MATCH(V10,Benchmark_Ref!$A$2:$A$74,0)),"Check CN"))</f>
        <v/>
      </c>
      <c r="Z10" s="27" t="str">
        <f>IF(V10="","",IFERROR(INDEX(Benchmark_Ref!$D$2:$D$74,MATCH(V10,Benchmark_Ref!$A$2:$A$74,0)),""))</f>
        <v/>
      </c>
      <c r="AA10" s="26" t="str">
        <f t="shared" si="4"/>
        <v/>
      </c>
      <c r="AB10" s="24"/>
      <c r="AC10" s="24"/>
      <c r="AD10" s="24"/>
      <c r="AE10" s="24"/>
      <c r="AF10" s="26" t="str">
        <f>IF(AC10="","",IFERROR(INDEX(Benchmark_Ref!$C$2:$C$74,MATCH(AC10,Benchmark_Ref!$A$2:$A$74,0)),"Check CN"))</f>
        <v/>
      </c>
      <c r="AG10" s="27" t="str">
        <f>IF(AC10="","",IFERROR(INDEX(Benchmark_Ref!$D$2:$D$74,MATCH(AC10,Benchmark_Ref!$A$2:$A$74,0)),""))</f>
        <v/>
      </c>
      <c r="AH10" s="26" t="str">
        <f t="shared" si="5"/>
        <v/>
      </c>
      <c r="AI10" s="24"/>
      <c r="AJ10" s="24"/>
      <c r="AK10" s="24"/>
      <c r="AL10" s="24"/>
      <c r="AM10" s="26" t="str">
        <f>IF(AJ10="","",IFERROR(INDEX(Benchmark_Ref!$C$2:$C$74,MATCH(AJ10,Benchmark_Ref!$A$2:$A$74,0)),"Check CN"))</f>
        <v/>
      </c>
      <c r="AN10" s="27" t="str">
        <f>IF(AJ10="","",IFERROR(INDEX(Benchmark_Ref!$D$2:$D$74,MATCH(AJ10,Benchmark_Ref!$A$2:$A$74,0)),""))</f>
        <v/>
      </c>
      <c r="AO10" s="26" t="str">
        <f t="shared" si="6"/>
        <v/>
      </c>
      <c r="AP10" s="24"/>
      <c r="AQ10" s="24"/>
      <c r="AR10" s="24"/>
      <c r="AS10" s="24"/>
      <c r="AT10" s="26" t="str">
        <f>IF(AQ10="","",IFERROR(INDEX(Benchmark_Ref!$C$2:$C$74,MATCH(AQ10,Benchmark_Ref!$A$2:$A$74,0)),"Check CN"))</f>
        <v/>
      </c>
      <c r="AU10" s="27" t="str">
        <f>IF(AQ10="","",IFERROR(INDEX(Benchmark_Ref!$D$2:$D$74,MATCH(AQ10,Benchmark_Ref!$A$2:$A$74,0)),""))</f>
        <v/>
      </c>
      <c r="AV10" s="26" t="str">
        <f t="shared" si="7"/>
        <v/>
      </c>
      <c r="AW10" s="28" t="str">
        <f t="shared" si="8"/>
        <v/>
      </c>
      <c r="AX10" s="28" t="str">
        <f t="shared" si="11"/>
        <v/>
      </c>
      <c r="AY10" s="29" t="str">
        <f t="shared" si="9"/>
        <v/>
      </c>
      <c r="AZ10" s="28" t="str">
        <f t="shared" si="10"/>
        <v/>
      </c>
    </row>
    <row r="11" spans="1:52" ht="21.75" customHeight="1" x14ac:dyDescent="0.35">
      <c r="A11" s="43"/>
      <c r="B11" s="24"/>
      <c r="C11" s="24"/>
      <c r="D11" s="25">
        <f t="shared" si="0"/>
        <v>0.97499999999999998</v>
      </c>
      <c r="E11" s="25">
        <f t="shared" si="1"/>
        <v>1</v>
      </c>
      <c r="F11" s="26" t="str">
        <f>IF(B11="","",IFERROR(INDEX(Benchmark_Ref!$C$2:$C$74,MATCH(B11,Benchmark_Ref!$A$2:$A$74,0)),"Check CN"))</f>
        <v/>
      </c>
      <c r="G11" s="24"/>
      <c r="H11" s="24"/>
      <c r="I11" s="24"/>
      <c r="J11" s="24"/>
      <c r="K11" s="26" t="str">
        <f>IF(H11="","",IFERROR(INDEX(Benchmark_Ref!$C$2:$C$74,MATCH(H11,Benchmark_Ref!$A$2:$A$74,0)),"Check CN"))</f>
        <v/>
      </c>
      <c r="L11" s="27" t="str">
        <f>IF(H11="","",IFERROR(INDEX(Benchmark_Ref!$D$2:$D$74,MATCH(H11,Benchmark_Ref!$A$2:$A$74,0)),""))</f>
        <v/>
      </c>
      <c r="M11" s="26" t="str">
        <f t="shared" si="2"/>
        <v/>
      </c>
      <c r="N11" s="24"/>
      <c r="O11" s="24"/>
      <c r="P11" s="24"/>
      <c r="Q11" s="24"/>
      <c r="R11" s="26" t="str">
        <f>IF(O11="","",IFERROR(INDEX(Benchmark_Ref!$C$2:$C$74,MATCH(O11,Benchmark_Ref!$A$2:$A$74,0)),"Check CN"))</f>
        <v/>
      </c>
      <c r="S11" s="27" t="str">
        <f>IF(O11="","",IFERROR(INDEX(Benchmark_Ref!$D$2:$D$74,MATCH(O11,Benchmark_Ref!$A$2:$A$74,0)),""))</f>
        <v/>
      </c>
      <c r="T11" s="26" t="str">
        <f t="shared" si="3"/>
        <v/>
      </c>
      <c r="U11" s="24"/>
      <c r="V11" s="24"/>
      <c r="W11" s="24"/>
      <c r="X11" s="24"/>
      <c r="Y11" s="26" t="str">
        <f>IF(V11="","",IFERROR(INDEX(Benchmark_Ref!$C$2:$C$74,MATCH(V11,Benchmark_Ref!$A$2:$A$74,0)),"Check CN"))</f>
        <v/>
      </c>
      <c r="Z11" s="27" t="str">
        <f>IF(V11="","",IFERROR(INDEX(Benchmark_Ref!$D$2:$D$74,MATCH(V11,Benchmark_Ref!$A$2:$A$74,0)),""))</f>
        <v/>
      </c>
      <c r="AA11" s="26" t="str">
        <f t="shared" si="4"/>
        <v/>
      </c>
      <c r="AB11" s="24"/>
      <c r="AC11" s="24"/>
      <c r="AD11" s="24"/>
      <c r="AE11" s="24"/>
      <c r="AF11" s="26" t="str">
        <f>IF(AC11="","",IFERROR(INDEX(Benchmark_Ref!$C$2:$C$74,MATCH(AC11,Benchmark_Ref!$A$2:$A$74,0)),"Check CN"))</f>
        <v/>
      </c>
      <c r="AG11" s="27" t="str">
        <f>IF(AC11="","",IFERROR(INDEX(Benchmark_Ref!$D$2:$D$74,MATCH(AC11,Benchmark_Ref!$A$2:$A$74,0)),""))</f>
        <v/>
      </c>
      <c r="AH11" s="26" t="str">
        <f t="shared" si="5"/>
        <v/>
      </c>
      <c r="AI11" s="24"/>
      <c r="AJ11" s="24"/>
      <c r="AK11" s="24"/>
      <c r="AL11" s="24"/>
      <c r="AM11" s="26" t="str">
        <f>IF(AJ11="","",IFERROR(INDEX(Benchmark_Ref!$C$2:$C$74,MATCH(AJ11,Benchmark_Ref!$A$2:$A$74,0)),"Check CN"))</f>
        <v/>
      </c>
      <c r="AN11" s="27" t="str">
        <f>IF(AJ11="","",IFERROR(INDEX(Benchmark_Ref!$D$2:$D$74,MATCH(AJ11,Benchmark_Ref!$A$2:$A$74,0)),""))</f>
        <v/>
      </c>
      <c r="AO11" s="26" t="str">
        <f t="shared" si="6"/>
        <v/>
      </c>
      <c r="AP11" s="24"/>
      <c r="AQ11" s="24"/>
      <c r="AR11" s="24"/>
      <c r="AS11" s="24"/>
      <c r="AT11" s="26" t="str">
        <f>IF(AQ11="","",IFERROR(INDEX(Benchmark_Ref!$C$2:$C$74,MATCH(AQ11,Benchmark_Ref!$A$2:$A$74,0)),"Check CN"))</f>
        <v/>
      </c>
      <c r="AU11" s="27" t="str">
        <f>IF(AQ11="","",IFERROR(INDEX(Benchmark_Ref!$D$2:$D$74,MATCH(AQ11,Benchmark_Ref!$A$2:$A$74,0)),""))</f>
        <v/>
      </c>
      <c r="AV11" s="26" t="str">
        <f t="shared" si="7"/>
        <v/>
      </c>
      <c r="AW11" s="28" t="str">
        <f t="shared" si="8"/>
        <v/>
      </c>
      <c r="AX11" s="28" t="str">
        <f t="shared" si="11"/>
        <v/>
      </c>
      <c r="AY11" s="29" t="str">
        <f t="shared" si="9"/>
        <v/>
      </c>
      <c r="AZ11" s="28" t="str">
        <f t="shared" si="10"/>
        <v/>
      </c>
    </row>
    <row r="12" spans="1:52" ht="21.75" customHeight="1" x14ac:dyDescent="0.35">
      <c r="A12" s="24"/>
      <c r="B12" s="24"/>
      <c r="C12" s="24"/>
      <c r="D12" s="25">
        <f t="shared" si="0"/>
        <v>0.97499999999999998</v>
      </c>
      <c r="E12" s="25">
        <f t="shared" si="1"/>
        <v>1</v>
      </c>
      <c r="F12" s="26" t="str">
        <f>IF(B12="","",IFERROR(INDEX(Benchmark_Ref!$C$2:$C$74,MATCH(B12,Benchmark_Ref!$A$2:$A$74,0)),"Check CN"))</f>
        <v/>
      </c>
      <c r="G12" s="24"/>
      <c r="H12" s="24"/>
      <c r="I12" s="24"/>
      <c r="J12" s="24"/>
      <c r="K12" s="26" t="str">
        <f>IF(H12="","",IFERROR(INDEX(Benchmark_Ref!$C$2:$C$74,MATCH(H12,Benchmark_Ref!$A$2:$A$74,0)),"Check CN"))</f>
        <v/>
      </c>
      <c r="L12" s="27" t="str">
        <f>IF(H12="","",IFERROR(INDEX(Benchmark_Ref!$D$2:$D$74,MATCH(H12,Benchmark_Ref!$A$2:$A$74,0)),""))</f>
        <v/>
      </c>
      <c r="M12" s="26" t="str">
        <f t="shared" si="2"/>
        <v/>
      </c>
      <c r="N12" s="24"/>
      <c r="O12" s="24"/>
      <c r="P12" s="24"/>
      <c r="Q12" s="24"/>
      <c r="R12" s="26" t="str">
        <f>IF(O12="","",IFERROR(INDEX(Benchmark_Ref!$C$2:$C$74,MATCH(O12,Benchmark_Ref!$A$2:$A$74,0)),"Check CN"))</f>
        <v/>
      </c>
      <c r="S12" s="27" t="str">
        <f>IF(O12="","",IFERROR(INDEX(Benchmark_Ref!$D$2:$D$74,MATCH(O12,Benchmark_Ref!$A$2:$A$74,0)),""))</f>
        <v/>
      </c>
      <c r="T12" s="26" t="str">
        <f t="shared" si="3"/>
        <v/>
      </c>
      <c r="U12" s="24"/>
      <c r="V12" s="24"/>
      <c r="W12" s="24"/>
      <c r="X12" s="24"/>
      <c r="Y12" s="26" t="str">
        <f>IF(V12="","",IFERROR(INDEX(Benchmark_Ref!$C$2:$C$74,MATCH(V12,Benchmark_Ref!$A$2:$A$74,0)),"Check CN"))</f>
        <v/>
      </c>
      <c r="Z12" s="27" t="str">
        <f>IF(V12="","",IFERROR(INDEX(Benchmark_Ref!$D$2:$D$74,MATCH(V12,Benchmark_Ref!$A$2:$A$74,0)),""))</f>
        <v/>
      </c>
      <c r="AA12" s="26" t="str">
        <f t="shared" si="4"/>
        <v/>
      </c>
      <c r="AB12" s="24"/>
      <c r="AC12" s="24"/>
      <c r="AD12" s="24"/>
      <c r="AE12" s="24"/>
      <c r="AF12" s="26" t="str">
        <f>IF(AC12="","",IFERROR(INDEX(Benchmark_Ref!$C$2:$C$74,MATCH(AC12,Benchmark_Ref!$A$2:$A$74,0)),"Check CN"))</f>
        <v/>
      </c>
      <c r="AG12" s="27" t="str">
        <f>IF(AC12="","",IFERROR(INDEX(Benchmark_Ref!$D$2:$D$74,MATCH(AC12,Benchmark_Ref!$A$2:$A$74,0)),""))</f>
        <v/>
      </c>
      <c r="AH12" s="26" t="str">
        <f t="shared" si="5"/>
        <v/>
      </c>
      <c r="AI12" s="24"/>
      <c r="AJ12" s="24"/>
      <c r="AK12" s="24"/>
      <c r="AL12" s="24"/>
      <c r="AM12" s="26" t="str">
        <f>IF(AJ12="","",IFERROR(INDEX(Benchmark_Ref!$C$2:$C$74,MATCH(AJ12,Benchmark_Ref!$A$2:$A$74,0)),"Check CN"))</f>
        <v/>
      </c>
      <c r="AN12" s="27" t="str">
        <f>IF(AJ12="","",IFERROR(INDEX(Benchmark_Ref!$D$2:$D$74,MATCH(AJ12,Benchmark_Ref!$A$2:$A$74,0)),""))</f>
        <v/>
      </c>
      <c r="AO12" s="26" t="str">
        <f t="shared" si="6"/>
        <v/>
      </c>
      <c r="AP12" s="24"/>
      <c r="AQ12" s="24"/>
      <c r="AR12" s="24"/>
      <c r="AS12" s="24"/>
      <c r="AT12" s="26" t="str">
        <f>IF(AQ12="","",IFERROR(INDEX(Benchmark_Ref!$C$2:$C$74,MATCH(AQ12,Benchmark_Ref!$A$2:$A$74,0)),"Check CN"))</f>
        <v/>
      </c>
      <c r="AU12" s="27" t="str">
        <f>IF(AQ12="","",IFERROR(INDEX(Benchmark_Ref!$D$2:$D$74,MATCH(AQ12,Benchmark_Ref!$A$2:$A$74,0)),""))</f>
        <v/>
      </c>
      <c r="AV12" s="26" t="str">
        <f t="shared" si="7"/>
        <v/>
      </c>
      <c r="AW12" s="28" t="str">
        <f t="shared" si="8"/>
        <v/>
      </c>
      <c r="AX12" s="28" t="str">
        <f t="shared" si="11"/>
        <v/>
      </c>
      <c r="AY12" s="29" t="str">
        <f t="shared" si="9"/>
        <v/>
      </c>
      <c r="AZ12" s="28" t="str">
        <f t="shared" si="10"/>
        <v/>
      </c>
    </row>
    <row r="13" spans="1:52" ht="21.75" customHeight="1" x14ac:dyDescent="0.35">
      <c r="A13" s="24"/>
      <c r="B13" s="24"/>
      <c r="C13" s="24"/>
      <c r="D13" s="25">
        <f t="shared" si="0"/>
        <v>0.97499999999999998</v>
      </c>
      <c r="E13" s="25">
        <f t="shared" si="1"/>
        <v>1</v>
      </c>
      <c r="F13" s="26" t="str">
        <f>IF(B13="","",IFERROR(INDEX(Benchmark_Ref!$C$2:$C$74,MATCH(B13,Benchmark_Ref!$A$2:$A$74,0)),"Check CN"))</f>
        <v/>
      </c>
      <c r="G13" s="24"/>
      <c r="H13" s="24"/>
      <c r="I13" s="24"/>
      <c r="J13" s="24"/>
      <c r="K13" s="26" t="str">
        <f>IF(H13="","",IFERROR(INDEX(Benchmark_Ref!$C$2:$C$74,MATCH(H13,Benchmark_Ref!$A$2:$A$74,0)),"Check CN"))</f>
        <v/>
      </c>
      <c r="L13" s="27" t="str">
        <f>IF(H13="","",IFERROR(INDEX(Benchmark_Ref!$D$2:$D$74,MATCH(H13,Benchmark_Ref!$A$2:$A$74,0)),""))</f>
        <v/>
      </c>
      <c r="M13" s="26" t="str">
        <f t="shared" si="2"/>
        <v/>
      </c>
      <c r="N13" s="24"/>
      <c r="O13" s="24"/>
      <c r="P13" s="24"/>
      <c r="Q13" s="24"/>
      <c r="R13" s="26" t="str">
        <f>IF(O13="","",IFERROR(INDEX(Benchmark_Ref!$C$2:$C$74,MATCH(O13,Benchmark_Ref!$A$2:$A$74,0)),"Check CN"))</f>
        <v/>
      </c>
      <c r="S13" s="27" t="str">
        <f>IF(O13="","",IFERROR(INDEX(Benchmark_Ref!$D$2:$D$74,MATCH(O13,Benchmark_Ref!$A$2:$A$74,0)),""))</f>
        <v/>
      </c>
      <c r="T13" s="26" t="str">
        <f t="shared" si="3"/>
        <v/>
      </c>
      <c r="U13" s="24"/>
      <c r="V13" s="24"/>
      <c r="W13" s="24"/>
      <c r="X13" s="24"/>
      <c r="Y13" s="26" t="str">
        <f>IF(V13="","",IFERROR(INDEX(Benchmark_Ref!$C$2:$C$74,MATCH(V13,Benchmark_Ref!$A$2:$A$74,0)),"Check CN"))</f>
        <v/>
      </c>
      <c r="Z13" s="27" t="str">
        <f>IF(V13="","",IFERROR(INDEX(Benchmark_Ref!$D$2:$D$74,MATCH(V13,Benchmark_Ref!$A$2:$A$74,0)),""))</f>
        <v/>
      </c>
      <c r="AA13" s="26" t="str">
        <f t="shared" si="4"/>
        <v/>
      </c>
      <c r="AB13" s="24"/>
      <c r="AC13" s="24"/>
      <c r="AD13" s="24"/>
      <c r="AE13" s="24"/>
      <c r="AF13" s="26" t="str">
        <f>IF(AC13="","",IFERROR(INDEX(Benchmark_Ref!$C$2:$C$74,MATCH(AC13,Benchmark_Ref!$A$2:$A$74,0)),"Check CN"))</f>
        <v/>
      </c>
      <c r="AG13" s="27" t="str">
        <f>IF(AC13="","",IFERROR(INDEX(Benchmark_Ref!$D$2:$D$74,MATCH(AC13,Benchmark_Ref!$A$2:$A$74,0)),""))</f>
        <v/>
      </c>
      <c r="AH13" s="26" t="str">
        <f t="shared" si="5"/>
        <v/>
      </c>
      <c r="AI13" s="24"/>
      <c r="AJ13" s="24"/>
      <c r="AK13" s="24"/>
      <c r="AL13" s="24"/>
      <c r="AM13" s="26" t="str">
        <f>IF(AJ13="","",IFERROR(INDEX(Benchmark_Ref!$C$2:$C$74,MATCH(AJ13,Benchmark_Ref!$A$2:$A$74,0)),"Check CN"))</f>
        <v/>
      </c>
      <c r="AN13" s="27" t="str">
        <f>IF(AJ13="","",IFERROR(INDEX(Benchmark_Ref!$D$2:$D$74,MATCH(AJ13,Benchmark_Ref!$A$2:$A$74,0)),""))</f>
        <v/>
      </c>
      <c r="AO13" s="26" t="str">
        <f t="shared" si="6"/>
        <v/>
      </c>
      <c r="AP13" s="24"/>
      <c r="AQ13" s="24"/>
      <c r="AR13" s="24"/>
      <c r="AS13" s="24"/>
      <c r="AT13" s="26" t="str">
        <f>IF(AQ13="","",IFERROR(INDEX(Benchmark_Ref!$C$2:$C$74,MATCH(AQ13,Benchmark_Ref!$A$2:$A$74,0)),"Check CN"))</f>
        <v/>
      </c>
      <c r="AU13" s="27" t="str">
        <f>IF(AQ13="","",IFERROR(INDEX(Benchmark_Ref!$D$2:$D$74,MATCH(AQ13,Benchmark_Ref!$A$2:$A$74,0)),""))</f>
        <v/>
      </c>
      <c r="AV13" s="26" t="str">
        <f t="shared" si="7"/>
        <v/>
      </c>
      <c r="AW13" s="28" t="str">
        <f t="shared" si="8"/>
        <v/>
      </c>
      <c r="AX13" s="28" t="str">
        <f t="shared" si="11"/>
        <v/>
      </c>
      <c r="AY13" s="29" t="str">
        <f t="shared" si="9"/>
        <v/>
      </c>
      <c r="AZ13" s="28" t="str">
        <f t="shared" si="10"/>
        <v/>
      </c>
    </row>
    <row r="14" spans="1:52" ht="21.75" customHeight="1" x14ac:dyDescent="0.35">
      <c r="A14" s="24"/>
      <c r="B14" s="24"/>
      <c r="C14" s="24"/>
      <c r="D14" s="25">
        <f t="shared" si="0"/>
        <v>0.97499999999999998</v>
      </c>
      <c r="E14" s="25">
        <f t="shared" si="1"/>
        <v>1</v>
      </c>
      <c r="F14" s="26" t="str">
        <f>IF(B14="","",IFERROR(INDEX(Benchmark_Ref!$C$2:$C$74,MATCH(B14,Benchmark_Ref!$A$2:$A$74,0)),"Check CN"))</f>
        <v/>
      </c>
      <c r="G14" s="24"/>
      <c r="H14" s="24"/>
      <c r="I14" s="24"/>
      <c r="J14" s="24"/>
      <c r="K14" s="26" t="str">
        <f>IF(H14="","",IFERROR(INDEX(Benchmark_Ref!$C$2:$C$74,MATCH(H14,Benchmark_Ref!$A$2:$A$74,0)),"Check CN"))</f>
        <v/>
      </c>
      <c r="L14" s="27" t="str">
        <f>IF(H14="","",IFERROR(INDEX(Benchmark_Ref!$D$2:$D$74,MATCH(H14,Benchmark_Ref!$A$2:$A$74,0)),""))</f>
        <v/>
      </c>
      <c r="M14" s="26" t="str">
        <f t="shared" si="2"/>
        <v/>
      </c>
      <c r="N14" s="24"/>
      <c r="O14" s="24"/>
      <c r="P14" s="24"/>
      <c r="Q14" s="24"/>
      <c r="R14" s="26" t="str">
        <f>IF(O14="","",IFERROR(INDEX(Benchmark_Ref!$C$2:$C$74,MATCH(O14,Benchmark_Ref!$A$2:$A$74,0)),"Check CN"))</f>
        <v/>
      </c>
      <c r="S14" s="27" t="str">
        <f>IF(O14="","",IFERROR(INDEX(Benchmark_Ref!$D$2:$D$74,MATCH(O14,Benchmark_Ref!$A$2:$A$74,0)),""))</f>
        <v/>
      </c>
      <c r="T14" s="26" t="str">
        <f t="shared" si="3"/>
        <v/>
      </c>
      <c r="U14" s="24"/>
      <c r="V14" s="24"/>
      <c r="W14" s="24"/>
      <c r="X14" s="24"/>
      <c r="Y14" s="26" t="str">
        <f>IF(V14="","",IFERROR(INDEX(Benchmark_Ref!$C$2:$C$74,MATCH(V14,Benchmark_Ref!$A$2:$A$74,0)),"Check CN"))</f>
        <v/>
      </c>
      <c r="Z14" s="27" t="str">
        <f>IF(V14="","",IFERROR(INDEX(Benchmark_Ref!$D$2:$D$74,MATCH(V14,Benchmark_Ref!$A$2:$A$74,0)),""))</f>
        <v/>
      </c>
      <c r="AA14" s="26" t="str">
        <f t="shared" si="4"/>
        <v/>
      </c>
      <c r="AB14" s="24"/>
      <c r="AC14" s="24"/>
      <c r="AD14" s="24"/>
      <c r="AE14" s="24"/>
      <c r="AF14" s="26" t="str">
        <f>IF(AC14="","",IFERROR(INDEX(Benchmark_Ref!$C$2:$C$74,MATCH(AC14,Benchmark_Ref!$A$2:$A$74,0)),"Check CN"))</f>
        <v/>
      </c>
      <c r="AG14" s="27" t="str">
        <f>IF(AC14="","",IFERROR(INDEX(Benchmark_Ref!$D$2:$D$74,MATCH(AC14,Benchmark_Ref!$A$2:$A$74,0)),""))</f>
        <v/>
      </c>
      <c r="AH14" s="26" t="str">
        <f t="shared" si="5"/>
        <v/>
      </c>
      <c r="AI14" s="24"/>
      <c r="AJ14" s="24"/>
      <c r="AK14" s="24"/>
      <c r="AL14" s="24"/>
      <c r="AM14" s="26" t="str">
        <f>IF(AJ14="","",IFERROR(INDEX(Benchmark_Ref!$C$2:$C$74,MATCH(AJ14,Benchmark_Ref!$A$2:$A$74,0)),"Check CN"))</f>
        <v/>
      </c>
      <c r="AN14" s="27" t="str">
        <f>IF(AJ14="","",IFERROR(INDEX(Benchmark_Ref!$D$2:$D$74,MATCH(AJ14,Benchmark_Ref!$A$2:$A$74,0)),""))</f>
        <v/>
      </c>
      <c r="AO14" s="26" t="str">
        <f t="shared" si="6"/>
        <v/>
      </c>
      <c r="AP14" s="24"/>
      <c r="AQ14" s="24"/>
      <c r="AR14" s="24"/>
      <c r="AS14" s="24"/>
      <c r="AT14" s="26" t="str">
        <f>IF(AQ14="","",IFERROR(INDEX(Benchmark_Ref!$C$2:$C$74,MATCH(AQ14,Benchmark_Ref!$A$2:$A$74,0)),"Check CN"))</f>
        <v/>
      </c>
      <c r="AU14" s="27" t="str">
        <f>IF(AQ14="","",IFERROR(INDEX(Benchmark_Ref!$D$2:$D$74,MATCH(AQ14,Benchmark_Ref!$A$2:$A$74,0)),""))</f>
        <v/>
      </c>
      <c r="AV14" s="26" t="str">
        <f t="shared" si="7"/>
        <v/>
      </c>
      <c r="AW14" s="28" t="str">
        <f t="shared" si="8"/>
        <v/>
      </c>
      <c r="AX14" s="28" t="str">
        <f t="shared" si="11"/>
        <v/>
      </c>
      <c r="AY14" s="29" t="str">
        <f t="shared" si="9"/>
        <v/>
      </c>
      <c r="AZ14" s="28" t="str">
        <f t="shared" si="10"/>
        <v/>
      </c>
    </row>
    <row r="15" spans="1:52" ht="21.75" customHeight="1" x14ac:dyDescent="0.35">
      <c r="A15" s="24"/>
      <c r="B15" s="24"/>
      <c r="C15" s="24"/>
      <c r="D15" s="25">
        <f t="shared" si="0"/>
        <v>0.97499999999999998</v>
      </c>
      <c r="E15" s="25">
        <f t="shared" si="1"/>
        <v>1</v>
      </c>
      <c r="F15" s="26" t="str">
        <f>IF(B15="","",IFERROR(INDEX(Benchmark_Ref!$C$2:$C$74,MATCH(B15,Benchmark_Ref!$A$2:$A$74,0)),"Check CN"))</f>
        <v/>
      </c>
      <c r="G15" s="24"/>
      <c r="H15" s="24"/>
      <c r="I15" s="24"/>
      <c r="J15" s="24"/>
      <c r="K15" s="26" t="str">
        <f>IF(H15="","",IFERROR(INDEX(Benchmark_Ref!$C$2:$C$74,MATCH(H15,Benchmark_Ref!$A$2:$A$74,0)),"Check CN"))</f>
        <v/>
      </c>
      <c r="L15" s="27" t="str">
        <f>IF(H15="","",IFERROR(INDEX(Benchmark_Ref!$D$2:$D$74,MATCH(H15,Benchmark_Ref!$A$2:$A$74,0)),""))</f>
        <v/>
      </c>
      <c r="M15" s="26" t="str">
        <f t="shared" si="2"/>
        <v/>
      </c>
      <c r="N15" s="24"/>
      <c r="O15" s="24"/>
      <c r="P15" s="24"/>
      <c r="Q15" s="24"/>
      <c r="R15" s="26" t="str">
        <f>IF(O15="","",IFERROR(INDEX(Benchmark_Ref!$C$2:$C$74,MATCH(O15,Benchmark_Ref!$A$2:$A$74,0)),"Check CN"))</f>
        <v/>
      </c>
      <c r="S15" s="27" t="str">
        <f>IF(O15="","",IFERROR(INDEX(Benchmark_Ref!$D$2:$D$74,MATCH(O15,Benchmark_Ref!$A$2:$A$74,0)),""))</f>
        <v/>
      </c>
      <c r="T15" s="26" t="str">
        <f t="shared" si="3"/>
        <v/>
      </c>
      <c r="U15" s="24"/>
      <c r="V15" s="24"/>
      <c r="W15" s="24"/>
      <c r="X15" s="24"/>
      <c r="Y15" s="26" t="str">
        <f>IF(V15="","",IFERROR(INDEX(Benchmark_Ref!$C$2:$C$74,MATCH(V15,Benchmark_Ref!$A$2:$A$74,0)),"Check CN"))</f>
        <v/>
      </c>
      <c r="Z15" s="27" t="str">
        <f>IF(V15="","",IFERROR(INDEX(Benchmark_Ref!$D$2:$D$74,MATCH(V15,Benchmark_Ref!$A$2:$A$74,0)),""))</f>
        <v/>
      </c>
      <c r="AA15" s="26" t="str">
        <f t="shared" si="4"/>
        <v/>
      </c>
      <c r="AB15" s="24"/>
      <c r="AC15" s="24"/>
      <c r="AD15" s="24"/>
      <c r="AE15" s="24"/>
      <c r="AF15" s="26" t="str">
        <f>IF(AC15="","",IFERROR(INDEX(Benchmark_Ref!$C$2:$C$74,MATCH(AC15,Benchmark_Ref!$A$2:$A$74,0)),"Check CN"))</f>
        <v/>
      </c>
      <c r="AG15" s="27" t="str">
        <f>IF(AC15="","",IFERROR(INDEX(Benchmark_Ref!$D$2:$D$74,MATCH(AC15,Benchmark_Ref!$A$2:$A$74,0)),""))</f>
        <v/>
      </c>
      <c r="AH15" s="26" t="str">
        <f t="shared" si="5"/>
        <v/>
      </c>
      <c r="AI15" s="24"/>
      <c r="AJ15" s="24"/>
      <c r="AK15" s="24"/>
      <c r="AL15" s="24"/>
      <c r="AM15" s="26" t="str">
        <f>IF(AJ15="","",IFERROR(INDEX(Benchmark_Ref!$C$2:$C$74,MATCH(AJ15,Benchmark_Ref!$A$2:$A$74,0)),"Check CN"))</f>
        <v/>
      </c>
      <c r="AN15" s="27" t="str">
        <f>IF(AJ15="","",IFERROR(INDEX(Benchmark_Ref!$D$2:$D$74,MATCH(AJ15,Benchmark_Ref!$A$2:$A$74,0)),""))</f>
        <v/>
      </c>
      <c r="AO15" s="26" t="str">
        <f t="shared" si="6"/>
        <v/>
      </c>
      <c r="AP15" s="24"/>
      <c r="AQ15" s="24"/>
      <c r="AR15" s="24"/>
      <c r="AS15" s="24"/>
      <c r="AT15" s="26" t="str">
        <f>IF(AQ15="","",IFERROR(INDEX(Benchmark_Ref!$C$2:$C$74,MATCH(AQ15,Benchmark_Ref!$A$2:$A$74,0)),"Check CN"))</f>
        <v/>
      </c>
      <c r="AU15" s="27" t="str">
        <f>IF(AQ15="","",IFERROR(INDEX(Benchmark_Ref!$D$2:$D$74,MATCH(AQ15,Benchmark_Ref!$A$2:$A$74,0)),""))</f>
        <v/>
      </c>
      <c r="AV15" s="26" t="str">
        <f t="shared" si="7"/>
        <v/>
      </c>
      <c r="AW15" s="28" t="str">
        <f t="shared" si="8"/>
        <v/>
      </c>
      <c r="AX15" s="28" t="str">
        <f t="shared" si="11"/>
        <v/>
      </c>
      <c r="AY15" s="29" t="str">
        <f t="shared" si="9"/>
        <v/>
      </c>
      <c r="AZ15" s="28" t="str">
        <f t="shared" si="10"/>
        <v/>
      </c>
    </row>
    <row r="16" spans="1:52" ht="21.75" customHeight="1" x14ac:dyDescent="0.35">
      <c r="A16" s="24"/>
      <c r="B16" s="24"/>
      <c r="C16" s="24"/>
      <c r="D16" s="25">
        <f t="shared" si="0"/>
        <v>0.97499999999999998</v>
      </c>
      <c r="E16" s="25">
        <f t="shared" si="1"/>
        <v>1</v>
      </c>
      <c r="F16" s="26" t="str">
        <f>IF(B16="","",IFERROR(INDEX(Benchmark_Ref!$C$2:$C$74,MATCH(B16,Benchmark_Ref!$A$2:$A$74,0)),"Check CN"))</f>
        <v/>
      </c>
      <c r="G16" s="24"/>
      <c r="H16" s="24"/>
      <c r="I16" s="24"/>
      <c r="J16" s="24"/>
      <c r="K16" s="26" t="str">
        <f>IF(H16="","",IFERROR(INDEX(Benchmark_Ref!$C$2:$C$74,MATCH(H16,Benchmark_Ref!$A$2:$A$74,0)),"Check CN"))</f>
        <v/>
      </c>
      <c r="L16" s="27" t="str">
        <f>IF(H16="","",IFERROR(INDEX(Benchmark_Ref!$D$2:$D$74,MATCH(H16,Benchmark_Ref!$A$2:$A$74,0)),""))</f>
        <v/>
      </c>
      <c r="M16" s="26" t="str">
        <f t="shared" si="2"/>
        <v/>
      </c>
      <c r="N16" s="24"/>
      <c r="O16" s="24"/>
      <c r="P16" s="24"/>
      <c r="Q16" s="24"/>
      <c r="R16" s="26" t="str">
        <f>IF(O16="","",IFERROR(INDEX(Benchmark_Ref!$C$2:$C$74,MATCH(O16,Benchmark_Ref!$A$2:$A$74,0)),"Check CN"))</f>
        <v/>
      </c>
      <c r="S16" s="27" t="str">
        <f>IF(O16="","",IFERROR(INDEX(Benchmark_Ref!$D$2:$D$74,MATCH(O16,Benchmark_Ref!$A$2:$A$74,0)),""))</f>
        <v/>
      </c>
      <c r="T16" s="26" t="str">
        <f t="shared" si="3"/>
        <v/>
      </c>
      <c r="U16" s="24"/>
      <c r="V16" s="24"/>
      <c r="W16" s="24"/>
      <c r="X16" s="24"/>
      <c r="Y16" s="26" t="str">
        <f>IF(V16="","",IFERROR(INDEX(Benchmark_Ref!$C$2:$C$74,MATCH(V16,Benchmark_Ref!$A$2:$A$74,0)),"Check CN"))</f>
        <v/>
      </c>
      <c r="Z16" s="27" t="str">
        <f>IF(V16="","",IFERROR(INDEX(Benchmark_Ref!$D$2:$D$74,MATCH(V16,Benchmark_Ref!$A$2:$A$74,0)),""))</f>
        <v/>
      </c>
      <c r="AA16" s="26" t="str">
        <f t="shared" si="4"/>
        <v/>
      </c>
      <c r="AB16" s="24"/>
      <c r="AC16" s="24"/>
      <c r="AD16" s="24"/>
      <c r="AE16" s="24"/>
      <c r="AF16" s="26" t="str">
        <f>IF(AC16="","",IFERROR(INDEX(Benchmark_Ref!$C$2:$C$74,MATCH(AC16,Benchmark_Ref!$A$2:$A$74,0)),"Check CN"))</f>
        <v/>
      </c>
      <c r="AG16" s="27" t="str">
        <f>IF(AC16="","",IFERROR(INDEX(Benchmark_Ref!$D$2:$D$74,MATCH(AC16,Benchmark_Ref!$A$2:$A$74,0)),""))</f>
        <v/>
      </c>
      <c r="AH16" s="26" t="str">
        <f t="shared" si="5"/>
        <v/>
      </c>
      <c r="AI16" s="24"/>
      <c r="AJ16" s="24"/>
      <c r="AK16" s="24"/>
      <c r="AL16" s="24"/>
      <c r="AM16" s="26" t="str">
        <f>IF(AJ16="","",IFERROR(INDEX(Benchmark_Ref!$C$2:$C$74,MATCH(AJ16,Benchmark_Ref!$A$2:$A$74,0)),"Check CN"))</f>
        <v/>
      </c>
      <c r="AN16" s="27" t="str">
        <f>IF(AJ16="","",IFERROR(INDEX(Benchmark_Ref!$D$2:$D$74,MATCH(AJ16,Benchmark_Ref!$A$2:$A$74,0)),""))</f>
        <v/>
      </c>
      <c r="AO16" s="26" t="str">
        <f t="shared" si="6"/>
        <v/>
      </c>
      <c r="AP16" s="24"/>
      <c r="AQ16" s="24"/>
      <c r="AR16" s="24"/>
      <c r="AS16" s="24"/>
      <c r="AT16" s="26" t="str">
        <f>IF(AQ16="","",IFERROR(INDEX(Benchmark_Ref!$C$2:$C$74,MATCH(AQ16,Benchmark_Ref!$A$2:$A$74,0)),"Check CN"))</f>
        <v/>
      </c>
      <c r="AU16" s="27" t="str">
        <f>IF(AQ16="","",IFERROR(INDEX(Benchmark_Ref!$D$2:$D$74,MATCH(AQ16,Benchmark_Ref!$A$2:$A$74,0)),""))</f>
        <v/>
      </c>
      <c r="AV16" s="26" t="str">
        <f t="shared" si="7"/>
        <v/>
      </c>
      <c r="AW16" s="28" t="str">
        <f t="shared" si="8"/>
        <v/>
      </c>
      <c r="AX16" s="28" t="str">
        <f t="shared" si="11"/>
        <v/>
      </c>
      <c r="AY16" s="29" t="str">
        <f t="shared" si="9"/>
        <v/>
      </c>
      <c r="AZ16" s="28" t="str">
        <f t="shared" si="10"/>
        <v/>
      </c>
    </row>
    <row r="17" spans="1:52" ht="21.75" customHeight="1" x14ac:dyDescent="0.35">
      <c r="A17" s="24"/>
      <c r="B17" s="24"/>
      <c r="C17" s="24"/>
      <c r="D17" s="25">
        <f t="shared" si="0"/>
        <v>0.97499999999999998</v>
      </c>
      <c r="E17" s="25">
        <f t="shared" si="1"/>
        <v>1</v>
      </c>
      <c r="F17" s="26" t="str">
        <f>IF(B17="","",IFERROR(INDEX(Benchmark_Ref!$C$2:$C$74,MATCH(B17,Benchmark_Ref!$A$2:$A$74,0)),"Check CN"))</f>
        <v/>
      </c>
      <c r="G17" s="24"/>
      <c r="H17" s="24"/>
      <c r="I17" s="24"/>
      <c r="J17" s="24"/>
      <c r="K17" s="26" t="str">
        <f>IF(H17="","",IFERROR(INDEX(Benchmark_Ref!$C$2:$C$74,MATCH(H17,Benchmark_Ref!$A$2:$A$74,0)),"Check CN"))</f>
        <v/>
      </c>
      <c r="L17" s="27" t="str">
        <f>IF(H17="","",IFERROR(INDEX(Benchmark_Ref!$D$2:$D$74,MATCH(H17,Benchmark_Ref!$A$2:$A$74,0)),""))</f>
        <v/>
      </c>
      <c r="M17" s="26" t="str">
        <f t="shared" si="2"/>
        <v/>
      </c>
      <c r="N17" s="24"/>
      <c r="O17" s="24"/>
      <c r="P17" s="24"/>
      <c r="Q17" s="24"/>
      <c r="R17" s="26" t="str">
        <f>IF(O17="","",IFERROR(INDEX(Benchmark_Ref!$C$2:$C$74,MATCH(O17,Benchmark_Ref!$A$2:$A$74,0)),"Check CN"))</f>
        <v/>
      </c>
      <c r="S17" s="27" t="str">
        <f>IF(O17="","",IFERROR(INDEX(Benchmark_Ref!$D$2:$D$74,MATCH(O17,Benchmark_Ref!$A$2:$A$74,0)),""))</f>
        <v/>
      </c>
      <c r="T17" s="26" t="str">
        <f t="shared" si="3"/>
        <v/>
      </c>
      <c r="U17" s="24"/>
      <c r="V17" s="24"/>
      <c r="W17" s="24"/>
      <c r="X17" s="24"/>
      <c r="Y17" s="26" t="str">
        <f>IF(V17="","",IFERROR(INDEX(Benchmark_Ref!$C$2:$C$74,MATCH(V17,Benchmark_Ref!$A$2:$A$74,0)),"Check CN"))</f>
        <v/>
      </c>
      <c r="Z17" s="27" t="str">
        <f>IF(V17="","",IFERROR(INDEX(Benchmark_Ref!$D$2:$D$74,MATCH(V17,Benchmark_Ref!$A$2:$A$74,0)),""))</f>
        <v/>
      </c>
      <c r="AA17" s="26" t="str">
        <f t="shared" si="4"/>
        <v/>
      </c>
      <c r="AB17" s="24"/>
      <c r="AC17" s="24"/>
      <c r="AD17" s="24"/>
      <c r="AE17" s="24"/>
      <c r="AF17" s="26" t="str">
        <f>IF(AC17="","",IFERROR(INDEX(Benchmark_Ref!$C$2:$C$74,MATCH(AC17,Benchmark_Ref!$A$2:$A$74,0)),"Check CN"))</f>
        <v/>
      </c>
      <c r="AG17" s="27" t="str">
        <f>IF(AC17="","",IFERROR(INDEX(Benchmark_Ref!$D$2:$D$74,MATCH(AC17,Benchmark_Ref!$A$2:$A$74,0)),""))</f>
        <v/>
      </c>
      <c r="AH17" s="26" t="str">
        <f t="shared" si="5"/>
        <v/>
      </c>
      <c r="AI17" s="24"/>
      <c r="AJ17" s="24"/>
      <c r="AK17" s="24"/>
      <c r="AL17" s="24"/>
      <c r="AM17" s="26" t="str">
        <f>IF(AJ17="","",IFERROR(INDEX(Benchmark_Ref!$C$2:$C$74,MATCH(AJ17,Benchmark_Ref!$A$2:$A$74,0)),"Check CN"))</f>
        <v/>
      </c>
      <c r="AN17" s="27" t="str">
        <f>IF(AJ17="","",IFERROR(INDEX(Benchmark_Ref!$D$2:$D$74,MATCH(AJ17,Benchmark_Ref!$A$2:$A$74,0)),""))</f>
        <v/>
      </c>
      <c r="AO17" s="26" t="str">
        <f t="shared" si="6"/>
        <v/>
      </c>
      <c r="AP17" s="24"/>
      <c r="AQ17" s="24"/>
      <c r="AR17" s="24"/>
      <c r="AS17" s="24"/>
      <c r="AT17" s="26" t="str">
        <f>IF(AQ17="","",IFERROR(INDEX(Benchmark_Ref!$C$2:$C$74,MATCH(AQ17,Benchmark_Ref!$A$2:$A$74,0)),"Check CN"))</f>
        <v/>
      </c>
      <c r="AU17" s="27" t="str">
        <f>IF(AQ17="","",IFERROR(INDEX(Benchmark_Ref!$D$2:$D$74,MATCH(AQ17,Benchmark_Ref!$A$2:$A$74,0)),""))</f>
        <v/>
      </c>
      <c r="AV17" s="26" t="str">
        <f t="shared" si="7"/>
        <v/>
      </c>
      <c r="AW17" s="28" t="str">
        <f t="shared" si="8"/>
        <v/>
      </c>
      <c r="AX17" s="28" t="str">
        <f t="shared" si="11"/>
        <v/>
      </c>
      <c r="AY17" s="29" t="str">
        <f t="shared" si="9"/>
        <v/>
      </c>
      <c r="AZ17" s="28" t="str">
        <f t="shared" si="10"/>
        <v/>
      </c>
    </row>
    <row r="18" spans="1:52" ht="21.75" customHeight="1" x14ac:dyDescent="0.35">
      <c r="A18" s="24"/>
      <c r="B18" s="24"/>
      <c r="C18" s="24"/>
      <c r="D18" s="25">
        <f t="shared" si="0"/>
        <v>0.97499999999999998</v>
      </c>
      <c r="E18" s="25">
        <f t="shared" si="1"/>
        <v>1</v>
      </c>
      <c r="F18" s="26" t="str">
        <f>IF(B18="","",IFERROR(INDEX(Benchmark_Ref!$C$2:$C$74,MATCH(B18,Benchmark_Ref!$A$2:$A$74,0)),"Check CN"))</f>
        <v/>
      </c>
      <c r="G18" s="24"/>
      <c r="H18" s="24"/>
      <c r="I18" s="24"/>
      <c r="J18" s="24"/>
      <c r="K18" s="26" t="str">
        <f>IF(H18="","",IFERROR(INDEX(Benchmark_Ref!$C$2:$C$74,MATCH(H18,Benchmark_Ref!$A$2:$A$74,0)),"Check CN"))</f>
        <v/>
      </c>
      <c r="L18" s="27" t="str">
        <f>IF(H18="","",IFERROR(INDEX(Benchmark_Ref!$D$2:$D$74,MATCH(H18,Benchmark_Ref!$A$2:$A$74,0)),""))</f>
        <v/>
      </c>
      <c r="M18" s="26" t="str">
        <f t="shared" si="2"/>
        <v/>
      </c>
      <c r="N18" s="24"/>
      <c r="O18" s="24"/>
      <c r="P18" s="24"/>
      <c r="Q18" s="24"/>
      <c r="R18" s="26" t="str">
        <f>IF(O18="","",IFERROR(INDEX(Benchmark_Ref!$C$2:$C$74,MATCH(O18,Benchmark_Ref!$A$2:$A$74,0)),"Check CN"))</f>
        <v/>
      </c>
      <c r="S18" s="27" t="str">
        <f>IF(O18="","",IFERROR(INDEX(Benchmark_Ref!$D$2:$D$74,MATCH(O18,Benchmark_Ref!$A$2:$A$74,0)),""))</f>
        <v/>
      </c>
      <c r="T18" s="26" t="str">
        <f t="shared" si="3"/>
        <v/>
      </c>
      <c r="U18" s="24"/>
      <c r="V18" s="24"/>
      <c r="W18" s="24"/>
      <c r="X18" s="24"/>
      <c r="Y18" s="26" t="str">
        <f>IF(V18="","",IFERROR(INDEX(Benchmark_Ref!$C$2:$C$74,MATCH(V18,Benchmark_Ref!$A$2:$A$74,0)),"Check CN"))</f>
        <v/>
      </c>
      <c r="Z18" s="27" t="str">
        <f>IF(V18="","",IFERROR(INDEX(Benchmark_Ref!$D$2:$D$74,MATCH(V18,Benchmark_Ref!$A$2:$A$74,0)),""))</f>
        <v/>
      </c>
      <c r="AA18" s="26" t="str">
        <f t="shared" si="4"/>
        <v/>
      </c>
      <c r="AB18" s="24"/>
      <c r="AC18" s="24"/>
      <c r="AD18" s="24"/>
      <c r="AE18" s="24"/>
      <c r="AF18" s="26" t="str">
        <f>IF(AC18="","",IFERROR(INDEX(Benchmark_Ref!$C$2:$C$74,MATCH(AC18,Benchmark_Ref!$A$2:$A$74,0)),"Check CN"))</f>
        <v/>
      </c>
      <c r="AG18" s="27" t="str">
        <f>IF(AC18="","",IFERROR(INDEX(Benchmark_Ref!$D$2:$D$74,MATCH(AC18,Benchmark_Ref!$A$2:$A$74,0)),""))</f>
        <v/>
      </c>
      <c r="AH18" s="26" t="str">
        <f t="shared" si="5"/>
        <v/>
      </c>
      <c r="AI18" s="24"/>
      <c r="AJ18" s="24"/>
      <c r="AK18" s="24"/>
      <c r="AL18" s="24"/>
      <c r="AM18" s="26" t="str">
        <f>IF(AJ18="","",IFERROR(INDEX(Benchmark_Ref!$C$2:$C$74,MATCH(AJ18,Benchmark_Ref!$A$2:$A$74,0)),"Check CN"))</f>
        <v/>
      </c>
      <c r="AN18" s="27" t="str">
        <f>IF(AJ18="","",IFERROR(INDEX(Benchmark_Ref!$D$2:$D$74,MATCH(AJ18,Benchmark_Ref!$A$2:$A$74,0)),""))</f>
        <v/>
      </c>
      <c r="AO18" s="26" t="str">
        <f t="shared" si="6"/>
        <v/>
      </c>
      <c r="AP18" s="24"/>
      <c r="AQ18" s="24"/>
      <c r="AR18" s="24"/>
      <c r="AS18" s="24"/>
      <c r="AT18" s="26" t="str">
        <f>IF(AQ18="","",IFERROR(INDEX(Benchmark_Ref!$C$2:$C$74,MATCH(AQ18,Benchmark_Ref!$A$2:$A$74,0)),"Check CN"))</f>
        <v/>
      </c>
      <c r="AU18" s="27" t="str">
        <f>IF(AQ18="","",IFERROR(INDEX(Benchmark_Ref!$D$2:$D$74,MATCH(AQ18,Benchmark_Ref!$A$2:$A$74,0)),""))</f>
        <v/>
      </c>
      <c r="AV18" s="26" t="str">
        <f t="shared" si="7"/>
        <v/>
      </c>
      <c r="AW18" s="28" t="str">
        <f t="shared" si="8"/>
        <v/>
      </c>
      <c r="AX18" s="28" t="str">
        <f t="shared" si="11"/>
        <v/>
      </c>
      <c r="AY18" s="29" t="str">
        <f t="shared" si="9"/>
        <v/>
      </c>
      <c r="AZ18" s="28" t="str">
        <f t="shared" si="10"/>
        <v/>
      </c>
    </row>
    <row r="19" spans="1:52" ht="21.75" customHeight="1" x14ac:dyDescent="0.35">
      <c r="A19" s="24"/>
      <c r="B19" s="24"/>
      <c r="C19" s="24"/>
      <c r="D19" s="25">
        <f t="shared" si="0"/>
        <v>0.97499999999999998</v>
      </c>
      <c r="E19" s="25">
        <f t="shared" si="1"/>
        <v>1</v>
      </c>
      <c r="F19" s="26" t="str">
        <f>IF(B19="","",IFERROR(INDEX(Benchmark_Ref!$C$2:$C$74,MATCH(B19,Benchmark_Ref!$A$2:$A$74,0)),"Check CN"))</f>
        <v/>
      </c>
      <c r="G19" s="24"/>
      <c r="H19" s="24"/>
      <c r="I19" s="24"/>
      <c r="J19" s="24"/>
      <c r="K19" s="26" t="str">
        <f>IF(H19="","",IFERROR(INDEX(Benchmark_Ref!$C$2:$C$74,MATCH(H19,Benchmark_Ref!$A$2:$A$74,0)),"Check CN"))</f>
        <v/>
      </c>
      <c r="L19" s="27" t="str">
        <f>IF(H19="","",IFERROR(INDEX(Benchmark_Ref!$D$2:$D$74,MATCH(H19,Benchmark_Ref!$A$2:$A$74,0)),""))</f>
        <v/>
      </c>
      <c r="M19" s="26" t="str">
        <f t="shared" si="2"/>
        <v/>
      </c>
      <c r="N19" s="24"/>
      <c r="O19" s="24"/>
      <c r="P19" s="24"/>
      <c r="Q19" s="24"/>
      <c r="R19" s="26" t="str">
        <f>IF(O19="","",IFERROR(INDEX(Benchmark_Ref!$C$2:$C$74,MATCH(O19,Benchmark_Ref!$A$2:$A$74,0)),"Check CN"))</f>
        <v/>
      </c>
      <c r="S19" s="27" t="str">
        <f>IF(O19="","",IFERROR(INDEX(Benchmark_Ref!$D$2:$D$74,MATCH(O19,Benchmark_Ref!$A$2:$A$74,0)),""))</f>
        <v/>
      </c>
      <c r="T19" s="26" t="str">
        <f t="shared" si="3"/>
        <v/>
      </c>
      <c r="U19" s="24"/>
      <c r="V19" s="24"/>
      <c r="W19" s="24"/>
      <c r="X19" s="24"/>
      <c r="Y19" s="26" t="str">
        <f>IF(V19="","",IFERROR(INDEX(Benchmark_Ref!$C$2:$C$74,MATCH(V19,Benchmark_Ref!$A$2:$A$74,0)),"Check CN"))</f>
        <v/>
      </c>
      <c r="Z19" s="27" t="str">
        <f>IF(V19="","",IFERROR(INDEX(Benchmark_Ref!$D$2:$D$74,MATCH(V19,Benchmark_Ref!$A$2:$A$74,0)),""))</f>
        <v/>
      </c>
      <c r="AA19" s="26" t="str">
        <f t="shared" si="4"/>
        <v/>
      </c>
      <c r="AB19" s="24"/>
      <c r="AC19" s="24"/>
      <c r="AD19" s="24"/>
      <c r="AE19" s="24"/>
      <c r="AF19" s="26" t="str">
        <f>IF(AC19="","",IFERROR(INDEX(Benchmark_Ref!$C$2:$C$74,MATCH(AC19,Benchmark_Ref!$A$2:$A$74,0)),"Check CN"))</f>
        <v/>
      </c>
      <c r="AG19" s="27" t="str">
        <f>IF(AC19="","",IFERROR(INDEX(Benchmark_Ref!$D$2:$D$74,MATCH(AC19,Benchmark_Ref!$A$2:$A$74,0)),""))</f>
        <v/>
      </c>
      <c r="AH19" s="26" t="str">
        <f t="shared" si="5"/>
        <v/>
      </c>
      <c r="AI19" s="24"/>
      <c r="AJ19" s="24"/>
      <c r="AK19" s="24"/>
      <c r="AL19" s="24"/>
      <c r="AM19" s="26" t="str">
        <f>IF(AJ19="","",IFERROR(INDEX(Benchmark_Ref!$C$2:$C$74,MATCH(AJ19,Benchmark_Ref!$A$2:$A$74,0)),"Check CN"))</f>
        <v/>
      </c>
      <c r="AN19" s="27" t="str">
        <f>IF(AJ19="","",IFERROR(INDEX(Benchmark_Ref!$D$2:$D$74,MATCH(AJ19,Benchmark_Ref!$A$2:$A$74,0)),""))</f>
        <v/>
      </c>
      <c r="AO19" s="26" t="str">
        <f t="shared" si="6"/>
        <v/>
      </c>
      <c r="AP19" s="24"/>
      <c r="AQ19" s="24"/>
      <c r="AR19" s="24"/>
      <c r="AS19" s="24"/>
      <c r="AT19" s="26" t="str">
        <f>IF(AQ19="","",IFERROR(INDEX(Benchmark_Ref!$C$2:$C$74,MATCH(AQ19,Benchmark_Ref!$A$2:$A$74,0)),"Check CN"))</f>
        <v/>
      </c>
      <c r="AU19" s="27" t="str">
        <f>IF(AQ19="","",IFERROR(INDEX(Benchmark_Ref!$D$2:$D$74,MATCH(AQ19,Benchmark_Ref!$A$2:$A$74,0)),""))</f>
        <v/>
      </c>
      <c r="AV19" s="26" t="str">
        <f t="shared" si="7"/>
        <v/>
      </c>
      <c r="AW19" s="28" t="str">
        <f t="shared" si="8"/>
        <v/>
      </c>
      <c r="AX19" s="28" t="str">
        <f t="shared" si="11"/>
        <v/>
      </c>
      <c r="AY19" s="29" t="str">
        <f t="shared" si="9"/>
        <v/>
      </c>
      <c r="AZ19" s="28" t="str">
        <f t="shared" si="10"/>
        <v/>
      </c>
    </row>
    <row r="20" spans="1:52" ht="21.75" customHeight="1" x14ac:dyDescent="0.35">
      <c r="A20" s="24"/>
      <c r="B20" s="24"/>
      <c r="C20" s="24"/>
      <c r="D20" s="25">
        <f t="shared" si="0"/>
        <v>0.97499999999999998</v>
      </c>
      <c r="E20" s="25">
        <f t="shared" si="1"/>
        <v>1</v>
      </c>
      <c r="F20" s="26" t="str">
        <f>IF(B20="","",IFERROR(INDEX(Benchmark_Ref!$C$2:$C$74,MATCH(B20,Benchmark_Ref!$A$2:$A$74,0)),"Check CN"))</f>
        <v/>
      </c>
      <c r="G20" s="24"/>
      <c r="H20" s="24"/>
      <c r="I20" s="24"/>
      <c r="J20" s="24"/>
      <c r="K20" s="26" t="str">
        <f>IF(H20="","",IFERROR(INDEX(Benchmark_Ref!$C$2:$C$74,MATCH(H20,Benchmark_Ref!$A$2:$A$74,0)),"Check CN"))</f>
        <v/>
      </c>
      <c r="L20" s="27" t="str">
        <f>IF(H20="","",IFERROR(INDEX(Benchmark_Ref!$D$2:$D$74,MATCH(H20,Benchmark_Ref!$A$2:$A$74,0)),""))</f>
        <v/>
      </c>
      <c r="M20" s="26" t="str">
        <f t="shared" si="2"/>
        <v/>
      </c>
      <c r="N20" s="24"/>
      <c r="O20" s="24"/>
      <c r="P20" s="24"/>
      <c r="Q20" s="24"/>
      <c r="R20" s="26" t="str">
        <f>IF(O20="","",IFERROR(INDEX(Benchmark_Ref!$C$2:$C$74,MATCH(O20,Benchmark_Ref!$A$2:$A$74,0)),"Check CN"))</f>
        <v/>
      </c>
      <c r="S20" s="27" t="str">
        <f>IF(O20="","",IFERROR(INDEX(Benchmark_Ref!$D$2:$D$74,MATCH(O20,Benchmark_Ref!$A$2:$A$74,0)),""))</f>
        <v/>
      </c>
      <c r="T20" s="26" t="str">
        <f t="shared" si="3"/>
        <v/>
      </c>
      <c r="U20" s="24"/>
      <c r="V20" s="24"/>
      <c r="W20" s="24"/>
      <c r="X20" s="24"/>
      <c r="Y20" s="26" t="str">
        <f>IF(V20="","",IFERROR(INDEX(Benchmark_Ref!$C$2:$C$74,MATCH(V20,Benchmark_Ref!$A$2:$A$74,0)),"Check CN"))</f>
        <v/>
      </c>
      <c r="Z20" s="27" t="str">
        <f>IF(V20="","",IFERROR(INDEX(Benchmark_Ref!$D$2:$D$74,MATCH(V20,Benchmark_Ref!$A$2:$A$74,0)),""))</f>
        <v/>
      </c>
      <c r="AA20" s="26" t="str">
        <f t="shared" si="4"/>
        <v/>
      </c>
      <c r="AB20" s="24"/>
      <c r="AC20" s="24"/>
      <c r="AD20" s="24"/>
      <c r="AE20" s="24"/>
      <c r="AF20" s="26" t="str">
        <f>IF(AC20="","",IFERROR(INDEX(Benchmark_Ref!$C$2:$C$74,MATCH(AC20,Benchmark_Ref!$A$2:$A$74,0)),"Check CN"))</f>
        <v/>
      </c>
      <c r="AG20" s="27" t="str">
        <f>IF(AC20="","",IFERROR(INDEX(Benchmark_Ref!$D$2:$D$74,MATCH(AC20,Benchmark_Ref!$A$2:$A$74,0)),""))</f>
        <v/>
      </c>
      <c r="AH20" s="26" t="str">
        <f t="shared" si="5"/>
        <v/>
      </c>
      <c r="AI20" s="24"/>
      <c r="AJ20" s="24"/>
      <c r="AK20" s="24"/>
      <c r="AL20" s="24"/>
      <c r="AM20" s="26" t="str">
        <f>IF(AJ20="","",IFERROR(INDEX(Benchmark_Ref!$C$2:$C$74,MATCH(AJ20,Benchmark_Ref!$A$2:$A$74,0)),"Check CN"))</f>
        <v/>
      </c>
      <c r="AN20" s="27" t="str">
        <f>IF(AJ20="","",IFERROR(INDEX(Benchmark_Ref!$D$2:$D$74,MATCH(AJ20,Benchmark_Ref!$A$2:$A$74,0)),""))</f>
        <v/>
      </c>
      <c r="AO20" s="26" t="str">
        <f t="shared" si="6"/>
        <v/>
      </c>
      <c r="AP20" s="24"/>
      <c r="AQ20" s="24"/>
      <c r="AR20" s="24"/>
      <c r="AS20" s="24"/>
      <c r="AT20" s="26" t="str">
        <f>IF(AQ20="","",IFERROR(INDEX(Benchmark_Ref!$C$2:$C$74,MATCH(AQ20,Benchmark_Ref!$A$2:$A$74,0)),"Check CN"))</f>
        <v/>
      </c>
      <c r="AU20" s="27" t="str">
        <f>IF(AQ20="","",IFERROR(INDEX(Benchmark_Ref!$D$2:$D$74,MATCH(AQ20,Benchmark_Ref!$A$2:$A$74,0)),""))</f>
        <v/>
      </c>
      <c r="AV20" s="26" t="str">
        <f t="shared" si="7"/>
        <v/>
      </c>
      <c r="AW20" s="28" t="str">
        <f t="shared" si="8"/>
        <v/>
      </c>
      <c r="AX20" s="28" t="str">
        <f t="shared" si="11"/>
        <v/>
      </c>
      <c r="AY20" s="29" t="str">
        <f t="shared" si="9"/>
        <v/>
      </c>
      <c r="AZ20" s="28" t="str">
        <f t="shared" si="10"/>
        <v/>
      </c>
    </row>
    <row r="21" spans="1:52" ht="21.75" customHeight="1" x14ac:dyDescent="0.35">
      <c r="A21" s="24"/>
      <c r="B21" s="24"/>
      <c r="C21" s="24"/>
      <c r="D21" s="25">
        <f t="shared" si="0"/>
        <v>0.97499999999999998</v>
      </c>
      <c r="E21" s="25">
        <f t="shared" si="1"/>
        <v>1</v>
      </c>
      <c r="F21" s="26" t="str">
        <f>IF(B21="","",IFERROR(INDEX(Benchmark_Ref!$C$2:$C$74,MATCH(B21,Benchmark_Ref!$A$2:$A$74,0)),"Check CN"))</f>
        <v/>
      </c>
      <c r="G21" s="24"/>
      <c r="H21" s="24"/>
      <c r="I21" s="24"/>
      <c r="J21" s="24"/>
      <c r="K21" s="26" t="str">
        <f>IF(H21="","",IFERROR(INDEX(Benchmark_Ref!$C$2:$C$74,MATCH(H21,Benchmark_Ref!$A$2:$A$74,0)),"Check CN"))</f>
        <v/>
      </c>
      <c r="L21" s="27" t="str">
        <f>IF(H21="","",IFERROR(INDEX(Benchmark_Ref!$D$2:$D$74,MATCH(H21,Benchmark_Ref!$A$2:$A$74,0)),""))</f>
        <v/>
      </c>
      <c r="M21" s="26" t="str">
        <f t="shared" si="2"/>
        <v/>
      </c>
      <c r="N21" s="24"/>
      <c r="O21" s="24"/>
      <c r="P21" s="24"/>
      <c r="Q21" s="24"/>
      <c r="R21" s="26" t="str">
        <f>IF(O21="","",IFERROR(INDEX(Benchmark_Ref!$C$2:$C$74,MATCH(O21,Benchmark_Ref!$A$2:$A$74,0)),"Check CN"))</f>
        <v/>
      </c>
      <c r="S21" s="27" t="str">
        <f>IF(O21="","",IFERROR(INDEX(Benchmark_Ref!$D$2:$D$74,MATCH(O21,Benchmark_Ref!$A$2:$A$74,0)),""))</f>
        <v/>
      </c>
      <c r="T21" s="26" t="str">
        <f t="shared" si="3"/>
        <v/>
      </c>
      <c r="U21" s="24"/>
      <c r="V21" s="24"/>
      <c r="W21" s="24"/>
      <c r="X21" s="24"/>
      <c r="Y21" s="26" t="str">
        <f>IF(V21="","",IFERROR(INDEX(Benchmark_Ref!$C$2:$C$74,MATCH(V21,Benchmark_Ref!$A$2:$A$74,0)),"Check CN"))</f>
        <v/>
      </c>
      <c r="Z21" s="27" t="str">
        <f>IF(V21="","",IFERROR(INDEX(Benchmark_Ref!$D$2:$D$74,MATCH(V21,Benchmark_Ref!$A$2:$A$74,0)),""))</f>
        <v/>
      </c>
      <c r="AA21" s="26" t="str">
        <f t="shared" si="4"/>
        <v/>
      </c>
      <c r="AB21" s="24"/>
      <c r="AC21" s="24"/>
      <c r="AD21" s="24"/>
      <c r="AE21" s="24"/>
      <c r="AF21" s="26" t="str">
        <f>IF(AC21="","",IFERROR(INDEX(Benchmark_Ref!$C$2:$C$74,MATCH(AC21,Benchmark_Ref!$A$2:$A$74,0)),"Check CN"))</f>
        <v/>
      </c>
      <c r="AG21" s="27" t="str">
        <f>IF(AC21="","",IFERROR(INDEX(Benchmark_Ref!$D$2:$D$74,MATCH(AC21,Benchmark_Ref!$A$2:$A$74,0)),""))</f>
        <v/>
      </c>
      <c r="AH21" s="26" t="str">
        <f t="shared" si="5"/>
        <v/>
      </c>
      <c r="AI21" s="24"/>
      <c r="AJ21" s="24"/>
      <c r="AK21" s="24"/>
      <c r="AL21" s="24"/>
      <c r="AM21" s="26" t="str">
        <f>IF(AJ21="","",IFERROR(INDEX(Benchmark_Ref!$C$2:$C$74,MATCH(AJ21,Benchmark_Ref!$A$2:$A$74,0)),"Check CN"))</f>
        <v/>
      </c>
      <c r="AN21" s="27" t="str">
        <f>IF(AJ21="","",IFERROR(INDEX(Benchmark_Ref!$D$2:$D$74,MATCH(AJ21,Benchmark_Ref!$A$2:$A$74,0)),""))</f>
        <v/>
      </c>
      <c r="AO21" s="26" t="str">
        <f t="shared" si="6"/>
        <v/>
      </c>
      <c r="AP21" s="24"/>
      <c r="AQ21" s="24"/>
      <c r="AR21" s="24"/>
      <c r="AS21" s="24"/>
      <c r="AT21" s="26" t="str">
        <f>IF(AQ21="","",IFERROR(INDEX(Benchmark_Ref!$C$2:$C$74,MATCH(AQ21,Benchmark_Ref!$A$2:$A$74,0)),"Check CN"))</f>
        <v/>
      </c>
      <c r="AU21" s="27" t="str">
        <f>IF(AQ21="","",IFERROR(INDEX(Benchmark_Ref!$D$2:$D$74,MATCH(AQ21,Benchmark_Ref!$A$2:$A$74,0)),""))</f>
        <v/>
      </c>
      <c r="AV21" s="26" t="str">
        <f t="shared" si="7"/>
        <v/>
      </c>
      <c r="AW21" s="28" t="str">
        <f t="shared" si="8"/>
        <v/>
      </c>
      <c r="AX21" s="28" t="str">
        <f t="shared" si="11"/>
        <v/>
      </c>
      <c r="AY21" s="29" t="str">
        <f t="shared" si="9"/>
        <v/>
      </c>
      <c r="AZ21" s="28" t="str">
        <f t="shared" si="10"/>
        <v/>
      </c>
    </row>
    <row r="22" spans="1:52" ht="21.75" customHeight="1" x14ac:dyDescent="0.35">
      <c r="A22" s="24"/>
      <c r="B22" s="24"/>
      <c r="C22" s="24"/>
      <c r="D22" s="25">
        <f t="shared" si="0"/>
        <v>0.97499999999999998</v>
      </c>
      <c r="E22" s="25">
        <f t="shared" si="1"/>
        <v>1</v>
      </c>
      <c r="F22" s="26" t="str">
        <f>IF(B22="","",IFERROR(INDEX(Benchmark_Ref!$C$2:$C$74,MATCH(B22,Benchmark_Ref!$A$2:$A$74,0)),"Check CN"))</f>
        <v/>
      </c>
      <c r="G22" s="24"/>
      <c r="H22" s="24"/>
      <c r="I22" s="24"/>
      <c r="J22" s="24"/>
      <c r="K22" s="26" t="str">
        <f>IF(H22="","",IFERROR(INDEX(Benchmark_Ref!$C$2:$C$74,MATCH(H22,Benchmark_Ref!$A$2:$A$74,0)),"Check CN"))</f>
        <v/>
      </c>
      <c r="L22" s="27" t="str">
        <f>IF(H22="","",IFERROR(INDEX(Benchmark_Ref!$D$2:$D$74,MATCH(H22,Benchmark_Ref!$A$2:$A$74,0)),""))</f>
        <v/>
      </c>
      <c r="M22" s="26" t="str">
        <f t="shared" si="2"/>
        <v/>
      </c>
      <c r="N22" s="24"/>
      <c r="O22" s="24"/>
      <c r="P22" s="24"/>
      <c r="Q22" s="24"/>
      <c r="R22" s="26" t="str">
        <f>IF(O22="","",IFERROR(INDEX(Benchmark_Ref!$C$2:$C$74,MATCH(O22,Benchmark_Ref!$A$2:$A$74,0)),"Check CN"))</f>
        <v/>
      </c>
      <c r="S22" s="27" t="str">
        <f>IF(O22="","",IFERROR(INDEX(Benchmark_Ref!$D$2:$D$74,MATCH(O22,Benchmark_Ref!$A$2:$A$74,0)),""))</f>
        <v/>
      </c>
      <c r="T22" s="26" t="str">
        <f t="shared" si="3"/>
        <v/>
      </c>
      <c r="U22" s="24"/>
      <c r="V22" s="24"/>
      <c r="W22" s="24"/>
      <c r="X22" s="24"/>
      <c r="Y22" s="26" t="str">
        <f>IF(V22="","",IFERROR(INDEX(Benchmark_Ref!$C$2:$C$74,MATCH(V22,Benchmark_Ref!$A$2:$A$74,0)),"Check CN"))</f>
        <v/>
      </c>
      <c r="Z22" s="27" t="str">
        <f>IF(V22="","",IFERROR(INDEX(Benchmark_Ref!$D$2:$D$74,MATCH(V22,Benchmark_Ref!$A$2:$A$74,0)),""))</f>
        <v/>
      </c>
      <c r="AA22" s="26" t="str">
        <f t="shared" si="4"/>
        <v/>
      </c>
      <c r="AB22" s="24"/>
      <c r="AC22" s="24"/>
      <c r="AD22" s="24"/>
      <c r="AE22" s="24"/>
      <c r="AF22" s="26" t="str">
        <f>IF(AC22="","",IFERROR(INDEX(Benchmark_Ref!$C$2:$C$74,MATCH(AC22,Benchmark_Ref!$A$2:$A$74,0)),"Check CN"))</f>
        <v/>
      </c>
      <c r="AG22" s="27" t="str">
        <f>IF(AC22="","",IFERROR(INDEX(Benchmark_Ref!$D$2:$D$74,MATCH(AC22,Benchmark_Ref!$A$2:$A$74,0)),""))</f>
        <v/>
      </c>
      <c r="AH22" s="26" t="str">
        <f t="shared" si="5"/>
        <v/>
      </c>
      <c r="AI22" s="24"/>
      <c r="AJ22" s="24"/>
      <c r="AK22" s="24"/>
      <c r="AL22" s="24"/>
      <c r="AM22" s="26" t="str">
        <f>IF(AJ22="","",IFERROR(INDEX(Benchmark_Ref!$C$2:$C$74,MATCH(AJ22,Benchmark_Ref!$A$2:$A$74,0)),"Check CN"))</f>
        <v/>
      </c>
      <c r="AN22" s="27" t="str">
        <f>IF(AJ22="","",IFERROR(INDEX(Benchmark_Ref!$D$2:$D$74,MATCH(AJ22,Benchmark_Ref!$A$2:$A$74,0)),""))</f>
        <v/>
      </c>
      <c r="AO22" s="26" t="str">
        <f t="shared" si="6"/>
        <v/>
      </c>
      <c r="AP22" s="24"/>
      <c r="AQ22" s="24"/>
      <c r="AR22" s="24"/>
      <c r="AS22" s="24"/>
      <c r="AT22" s="26" t="str">
        <f>IF(AQ22="","",IFERROR(INDEX(Benchmark_Ref!$C$2:$C$74,MATCH(AQ22,Benchmark_Ref!$A$2:$A$74,0)),"Check CN"))</f>
        <v/>
      </c>
      <c r="AU22" s="27" t="str">
        <f>IF(AQ22="","",IFERROR(INDEX(Benchmark_Ref!$D$2:$D$74,MATCH(AQ22,Benchmark_Ref!$A$2:$A$74,0)),""))</f>
        <v/>
      </c>
      <c r="AV22" s="26" t="str">
        <f t="shared" si="7"/>
        <v/>
      </c>
      <c r="AW22" s="28" t="str">
        <f t="shared" si="8"/>
        <v/>
      </c>
      <c r="AX22" s="28" t="str">
        <f t="shared" si="11"/>
        <v/>
      </c>
      <c r="AY22" s="29" t="str">
        <f t="shared" si="9"/>
        <v/>
      </c>
      <c r="AZ22" s="28" t="str">
        <f t="shared" si="10"/>
        <v/>
      </c>
    </row>
    <row r="23" spans="1:52" ht="21.75" customHeight="1" x14ac:dyDescent="0.35">
      <c r="A23" s="24"/>
      <c r="B23" s="24"/>
      <c r="C23" s="24"/>
      <c r="D23" s="25">
        <f t="shared" si="0"/>
        <v>0.97499999999999998</v>
      </c>
      <c r="E23" s="25">
        <f t="shared" si="1"/>
        <v>1</v>
      </c>
      <c r="F23" s="26" t="str">
        <f>IF(B23="","",IFERROR(INDEX(Benchmark_Ref!$C$2:$C$74,MATCH(B23,Benchmark_Ref!$A$2:$A$74,0)),"Check CN"))</f>
        <v/>
      </c>
      <c r="G23" s="24"/>
      <c r="H23" s="24"/>
      <c r="I23" s="24"/>
      <c r="J23" s="24"/>
      <c r="K23" s="26" t="str">
        <f>IF(H23="","",IFERROR(INDEX(Benchmark_Ref!$C$2:$C$74,MATCH(H23,Benchmark_Ref!$A$2:$A$74,0)),"Check CN"))</f>
        <v/>
      </c>
      <c r="L23" s="27" t="str">
        <f>IF(H23="","",IFERROR(INDEX(Benchmark_Ref!$D$2:$D$74,MATCH(H23,Benchmark_Ref!$A$2:$A$74,0)),""))</f>
        <v/>
      </c>
      <c r="M23" s="26" t="str">
        <f t="shared" si="2"/>
        <v/>
      </c>
      <c r="N23" s="24"/>
      <c r="O23" s="24"/>
      <c r="P23" s="24"/>
      <c r="Q23" s="24"/>
      <c r="R23" s="26" t="str">
        <f>IF(O23="","",IFERROR(INDEX(Benchmark_Ref!$C$2:$C$74,MATCH(O23,Benchmark_Ref!$A$2:$A$74,0)),"Check CN"))</f>
        <v/>
      </c>
      <c r="S23" s="27" t="str">
        <f>IF(O23="","",IFERROR(INDEX(Benchmark_Ref!$D$2:$D$74,MATCH(O23,Benchmark_Ref!$A$2:$A$74,0)),""))</f>
        <v/>
      </c>
      <c r="T23" s="26" t="str">
        <f t="shared" si="3"/>
        <v/>
      </c>
      <c r="U23" s="24"/>
      <c r="V23" s="24"/>
      <c r="W23" s="24"/>
      <c r="X23" s="24"/>
      <c r="Y23" s="26" t="str">
        <f>IF(V23="","",IFERROR(INDEX(Benchmark_Ref!$C$2:$C$74,MATCH(V23,Benchmark_Ref!$A$2:$A$74,0)),"Check CN"))</f>
        <v/>
      </c>
      <c r="Z23" s="27" t="str">
        <f>IF(V23="","",IFERROR(INDEX(Benchmark_Ref!$D$2:$D$74,MATCH(V23,Benchmark_Ref!$A$2:$A$74,0)),""))</f>
        <v/>
      </c>
      <c r="AA23" s="26" t="str">
        <f t="shared" si="4"/>
        <v/>
      </c>
      <c r="AB23" s="24"/>
      <c r="AC23" s="24"/>
      <c r="AD23" s="24"/>
      <c r="AE23" s="24"/>
      <c r="AF23" s="26" t="str">
        <f>IF(AC23="","",IFERROR(INDEX(Benchmark_Ref!$C$2:$C$74,MATCH(AC23,Benchmark_Ref!$A$2:$A$74,0)),"Check CN"))</f>
        <v/>
      </c>
      <c r="AG23" s="27" t="str">
        <f>IF(AC23="","",IFERROR(INDEX(Benchmark_Ref!$D$2:$D$74,MATCH(AC23,Benchmark_Ref!$A$2:$A$74,0)),""))</f>
        <v/>
      </c>
      <c r="AH23" s="26" t="str">
        <f t="shared" si="5"/>
        <v/>
      </c>
      <c r="AI23" s="24"/>
      <c r="AJ23" s="24"/>
      <c r="AK23" s="24"/>
      <c r="AL23" s="24"/>
      <c r="AM23" s="26" t="str">
        <f>IF(AJ23="","",IFERROR(INDEX(Benchmark_Ref!$C$2:$C$74,MATCH(AJ23,Benchmark_Ref!$A$2:$A$74,0)),"Check CN"))</f>
        <v/>
      </c>
      <c r="AN23" s="27" t="str">
        <f>IF(AJ23="","",IFERROR(INDEX(Benchmark_Ref!$D$2:$D$74,MATCH(AJ23,Benchmark_Ref!$A$2:$A$74,0)),""))</f>
        <v/>
      </c>
      <c r="AO23" s="26" t="str">
        <f t="shared" si="6"/>
        <v/>
      </c>
      <c r="AP23" s="24"/>
      <c r="AQ23" s="24"/>
      <c r="AR23" s="24"/>
      <c r="AS23" s="24"/>
      <c r="AT23" s="26" t="str">
        <f>IF(AQ23="","",IFERROR(INDEX(Benchmark_Ref!$C$2:$C$74,MATCH(AQ23,Benchmark_Ref!$A$2:$A$74,0)),"Check CN"))</f>
        <v/>
      </c>
      <c r="AU23" s="27" t="str">
        <f>IF(AQ23="","",IFERROR(INDEX(Benchmark_Ref!$D$2:$D$74,MATCH(AQ23,Benchmark_Ref!$A$2:$A$74,0)),""))</f>
        <v/>
      </c>
      <c r="AV23" s="26" t="str">
        <f t="shared" si="7"/>
        <v/>
      </c>
      <c r="AW23" s="28" t="str">
        <f t="shared" si="8"/>
        <v/>
      </c>
      <c r="AX23" s="28" t="str">
        <f t="shared" si="11"/>
        <v/>
      </c>
      <c r="AY23" s="29" t="str">
        <f t="shared" si="9"/>
        <v/>
      </c>
      <c r="AZ23" s="28" t="str">
        <f t="shared" si="10"/>
        <v/>
      </c>
    </row>
    <row r="24" spans="1:52" ht="21.75" customHeight="1" x14ac:dyDescent="0.35">
      <c r="A24" s="24"/>
      <c r="B24" s="24"/>
      <c r="C24" s="24"/>
      <c r="D24" s="25">
        <f t="shared" si="0"/>
        <v>0.97499999999999998</v>
      </c>
      <c r="E24" s="25">
        <f t="shared" si="1"/>
        <v>1</v>
      </c>
      <c r="F24" s="26" t="str">
        <f>IF(B24="","",IFERROR(INDEX(Benchmark_Ref!$C$2:$C$74,MATCH(B24,Benchmark_Ref!$A$2:$A$74,0)),"Check CN"))</f>
        <v/>
      </c>
      <c r="G24" s="24"/>
      <c r="H24" s="24"/>
      <c r="I24" s="24"/>
      <c r="J24" s="24"/>
      <c r="K24" s="26" t="str">
        <f>IF(H24="","",IFERROR(INDEX(Benchmark_Ref!$C$2:$C$74,MATCH(H24,Benchmark_Ref!$A$2:$A$74,0)),"Check CN"))</f>
        <v/>
      </c>
      <c r="L24" s="27" t="str">
        <f>IF(H24="","",IFERROR(INDEX(Benchmark_Ref!$D$2:$D$74,MATCH(H24,Benchmark_Ref!$A$2:$A$74,0)),""))</f>
        <v/>
      </c>
      <c r="M24" s="26" t="str">
        <f t="shared" si="2"/>
        <v/>
      </c>
      <c r="N24" s="24"/>
      <c r="O24" s="24"/>
      <c r="P24" s="24"/>
      <c r="Q24" s="24"/>
      <c r="R24" s="26" t="str">
        <f>IF(O24="","",IFERROR(INDEX(Benchmark_Ref!$C$2:$C$74,MATCH(O24,Benchmark_Ref!$A$2:$A$74,0)),"Check CN"))</f>
        <v/>
      </c>
      <c r="S24" s="27" t="str">
        <f>IF(O24="","",IFERROR(INDEX(Benchmark_Ref!$D$2:$D$74,MATCH(O24,Benchmark_Ref!$A$2:$A$74,0)),""))</f>
        <v/>
      </c>
      <c r="T24" s="26" t="str">
        <f t="shared" si="3"/>
        <v/>
      </c>
      <c r="U24" s="24"/>
      <c r="V24" s="24"/>
      <c r="W24" s="24"/>
      <c r="X24" s="24"/>
      <c r="Y24" s="26" t="str">
        <f>IF(V24="","",IFERROR(INDEX(Benchmark_Ref!$C$2:$C$74,MATCH(V24,Benchmark_Ref!$A$2:$A$74,0)),"Check CN"))</f>
        <v/>
      </c>
      <c r="Z24" s="27" t="str">
        <f>IF(V24="","",IFERROR(INDEX(Benchmark_Ref!$D$2:$D$74,MATCH(V24,Benchmark_Ref!$A$2:$A$74,0)),""))</f>
        <v/>
      </c>
      <c r="AA24" s="26" t="str">
        <f t="shared" si="4"/>
        <v/>
      </c>
      <c r="AB24" s="24"/>
      <c r="AC24" s="24"/>
      <c r="AD24" s="24"/>
      <c r="AE24" s="24"/>
      <c r="AF24" s="26" t="str">
        <f>IF(AC24="","",IFERROR(INDEX(Benchmark_Ref!$C$2:$C$74,MATCH(AC24,Benchmark_Ref!$A$2:$A$74,0)),"Check CN"))</f>
        <v/>
      </c>
      <c r="AG24" s="27" t="str">
        <f>IF(AC24="","",IFERROR(INDEX(Benchmark_Ref!$D$2:$D$74,MATCH(AC24,Benchmark_Ref!$A$2:$A$74,0)),""))</f>
        <v/>
      </c>
      <c r="AH24" s="26" t="str">
        <f t="shared" si="5"/>
        <v/>
      </c>
      <c r="AI24" s="24"/>
      <c r="AJ24" s="24"/>
      <c r="AK24" s="24"/>
      <c r="AL24" s="24"/>
      <c r="AM24" s="26" t="str">
        <f>IF(AJ24="","",IFERROR(INDEX(Benchmark_Ref!$C$2:$C$74,MATCH(AJ24,Benchmark_Ref!$A$2:$A$74,0)),"Check CN"))</f>
        <v/>
      </c>
      <c r="AN24" s="27" t="str">
        <f>IF(AJ24="","",IFERROR(INDEX(Benchmark_Ref!$D$2:$D$74,MATCH(AJ24,Benchmark_Ref!$A$2:$A$74,0)),""))</f>
        <v/>
      </c>
      <c r="AO24" s="26" t="str">
        <f t="shared" si="6"/>
        <v/>
      </c>
      <c r="AP24" s="24"/>
      <c r="AQ24" s="24"/>
      <c r="AR24" s="24"/>
      <c r="AS24" s="24"/>
      <c r="AT24" s="26" t="str">
        <f>IF(AQ24="","",IFERROR(INDEX(Benchmark_Ref!$C$2:$C$74,MATCH(AQ24,Benchmark_Ref!$A$2:$A$74,0)),"Check CN"))</f>
        <v/>
      </c>
      <c r="AU24" s="27" t="str">
        <f>IF(AQ24="","",IFERROR(INDEX(Benchmark_Ref!$D$2:$D$74,MATCH(AQ24,Benchmark_Ref!$A$2:$A$74,0)),""))</f>
        <v/>
      </c>
      <c r="AV24" s="26" t="str">
        <f t="shared" si="7"/>
        <v/>
      </c>
      <c r="AW24" s="28" t="str">
        <f t="shared" si="8"/>
        <v/>
      </c>
      <c r="AX24" s="28" t="str">
        <f t="shared" si="11"/>
        <v/>
      </c>
      <c r="AY24" s="29" t="str">
        <f t="shared" si="9"/>
        <v/>
      </c>
      <c r="AZ24" s="28" t="str">
        <f t="shared" si="10"/>
        <v/>
      </c>
    </row>
    <row r="25" spans="1:52" ht="21.75" customHeight="1" x14ac:dyDescent="0.35">
      <c r="A25" s="24"/>
      <c r="B25" s="24"/>
      <c r="C25" s="24"/>
      <c r="D25" s="25">
        <f t="shared" si="0"/>
        <v>0.97499999999999998</v>
      </c>
      <c r="E25" s="25">
        <f t="shared" si="1"/>
        <v>1</v>
      </c>
      <c r="F25" s="26" t="str">
        <f>IF(B25="","",IFERROR(INDEX(Benchmark_Ref!$C$2:$C$74,MATCH(B25,Benchmark_Ref!$A$2:$A$74,0)),"Check CN"))</f>
        <v/>
      </c>
      <c r="G25" s="24"/>
      <c r="H25" s="24"/>
      <c r="I25" s="24"/>
      <c r="J25" s="24"/>
      <c r="K25" s="26" t="str">
        <f>IF(H25="","",IFERROR(INDEX(Benchmark_Ref!$C$2:$C$74,MATCH(H25,Benchmark_Ref!$A$2:$A$74,0)),"Check CN"))</f>
        <v/>
      </c>
      <c r="L25" s="27" t="str">
        <f>IF(H25="","",IFERROR(INDEX(Benchmark_Ref!$D$2:$D$74,MATCH(H25,Benchmark_Ref!$A$2:$A$74,0)),""))</f>
        <v/>
      </c>
      <c r="M25" s="26" t="str">
        <f t="shared" si="2"/>
        <v/>
      </c>
      <c r="N25" s="24"/>
      <c r="O25" s="24"/>
      <c r="P25" s="24"/>
      <c r="Q25" s="24"/>
      <c r="R25" s="26" t="str">
        <f>IF(O25="","",IFERROR(INDEX(Benchmark_Ref!$C$2:$C$74,MATCH(O25,Benchmark_Ref!$A$2:$A$74,0)),"Check CN"))</f>
        <v/>
      </c>
      <c r="S25" s="27" t="str">
        <f>IF(O25="","",IFERROR(INDEX(Benchmark_Ref!$D$2:$D$74,MATCH(O25,Benchmark_Ref!$A$2:$A$74,0)),""))</f>
        <v/>
      </c>
      <c r="T25" s="26" t="str">
        <f t="shared" si="3"/>
        <v/>
      </c>
      <c r="U25" s="24"/>
      <c r="V25" s="24"/>
      <c r="W25" s="24"/>
      <c r="X25" s="24"/>
      <c r="Y25" s="26" t="str">
        <f>IF(V25="","",IFERROR(INDEX(Benchmark_Ref!$C$2:$C$74,MATCH(V25,Benchmark_Ref!$A$2:$A$74,0)),"Check CN"))</f>
        <v/>
      </c>
      <c r="Z25" s="27" t="str">
        <f>IF(V25="","",IFERROR(INDEX(Benchmark_Ref!$D$2:$D$74,MATCH(V25,Benchmark_Ref!$A$2:$A$74,0)),""))</f>
        <v/>
      </c>
      <c r="AA25" s="26" t="str">
        <f t="shared" si="4"/>
        <v/>
      </c>
      <c r="AB25" s="24"/>
      <c r="AC25" s="24"/>
      <c r="AD25" s="24"/>
      <c r="AE25" s="24"/>
      <c r="AF25" s="26" t="str">
        <f>IF(AC25="","",IFERROR(INDEX(Benchmark_Ref!$C$2:$C$74,MATCH(AC25,Benchmark_Ref!$A$2:$A$74,0)),"Check CN"))</f>
        <v/>
      </c>
      <c r="AG25" s="27" t="str">
        <f>IF(AC25="","",IFERROR(INDEX(Benchmark_Ref!$D$2:$D$74,MATCH(AC25,Benchmark_Ref!$A$2:$A$74,0)),""))</f>
        <v/>
      </c>
      <c r="AH25" s="26" t="str">
        <f t="shared" si="5"/>
        <v/>
      </c>
      <c r="AI25" s="24"/>
      <c r="AJ25" s="24"/>
      <c r="AK25" s="24"/>
      <c r="AL25" s="24"/>
      <c r="AM25" s="26" t="str">
        <f>IF(AJ25="","",IFERROR(INDEX(Benchmark_Ref!$C$2:$C$74,MATCH(AJ25,Benchmark_Ref!$A$2:$A$74,0)),"Check CN"))</f>
        <v/>
      </c>
      <c r="AN25" s="27" t="str">
        <f>IF(AJ25="","",IFERROR(INDEX(Benchmark_Ref!$D$2:$D$74,MATCH(AJ25,Benchmark_Ref!$A$2:$A$74,0)),""))</f>
        <v/>
      </c>
      <c r="AO25" s="26" t="str">
        <f t="shared" si="6"/>
        <v/>
      </c>
      <c r="AP25" s="24"/>
      <c r="AQ25" s="24"/>
      <c r="AR25" s="24"/>
      <c r="AS25" s="24"/>
      <c r="AT25" s="26" t="str">
        <f>IF(AQ25="","",IFERROR(INDEX(Benchmark_Ref!$C$2:$C$74,MATCH(AQ25,Benchmark_Ref!$A$2:$A$74,0)),"Check CN"))</f>
        <v/>
      </c>
      <c r="AU25" s="27" t="str">
        <f>IF(AQ25="","",IFERROR(INDEX(Benchmark_Ref!$D$2:$D$74,MATCH(AQ25,Benchmark_Ref!$A$2:$A$74,0)),""))</f>
        <v/>
      </c>
      <c r="AV25" s="26" t="str">
        <f t="shared" si="7"/>
        <v/>
      </c>
      <c r="AW25" s="28" t="str">
        <f t="shared" si="8"/>
        <v/>
      </c>
      <c r="AX25" s="28" t="str">
        <f t="shared" si="11"/>
        <v/>
      </c>
      <c r="AY25" s="29" t="str">
        <f t="shared" si="9"/>
        <v/>
      </c>
      <c r="AZ25" s="28" t="str">
        <f t="shared" si="10"/>
        <v/>
      </c>
    </row>
    <row r="26" spans="1:52" ht="21.75" customHeight="1" x14ac:dyDescent="0.35">
      <c r="A26" s="24"/>
      <c r="B26" s="24"/>
      <c r="C26" s="24"/>
      <c r="D26" s="25">
        <f t="shared" si="0"/>
        <v>0.97499999999999998</v>
      </c>
      <c r="E26" s="25">
        <f t="shared" si="1"/>
        <v>1</v>
      </c>
      <c r="F26" s="26" t="str">
        <f>IF(B26="","",IFERROR(INDEX(Benchmark_Ref!$C$2:$C$74,MATCH(B26,Benchmark_Ref!$A$2:$A$74,0)),"Check CN"))</f>
        <v/>
      </c>
      <c r="G26" s="24"/>
      <c r="H26" s="24"/>
      <c r="I26" s="24"/>
      <c r="J26" s="24"/>
      <c r="K26" s="26" t="str">
        <f>IF(H26="","",IFERROR(INDEX(Benchmark_Ref!$C$2:$C$74,MATCH(H26,Benchmark_Ref!$A$2:$A$74,0)),"Check CN"))</f>
        <v/>
      </c>
      <c r="L26" s="27" t="str">
        <f>IF(H26="","",IFERROR(INDEX(Benchmark_Ref!$D$2:$D$74,MATCH(H26,Benchmark_Ref!$A$2:$A$74,0)),""))</f>
        <v/>
      </c>
      <c r="M26" s="26" t="str">
        <f t="shared" si="2"/>
        <v/>
      </c>
      <c r="N26" s="24"/>
      <c r="O26" s="24"/>
      <c r="P26" s="24"/>
      <c r="Q26" s="24"/>
      <c r="R26" s="26" t="str">
        <f>IF(O26="","",IFERROR(INDEX(Benchmark_Ref!$C$2:$C$74,MATCH(O26,Benchmark_Ref!$A$2:$A$74,0)),"Check CN"))</f>
        <v/>
      </c>
      <c r="S26" s="27" t="str">
        <f>IF(O26="","",IFERROR(INDEX(Benchmark_Ref!$D$2:$D$74,MATCH(O26,Benchmark_Ref!$A$2:$A$74,0)),""))</f>
        <v/>
      </c>
      <c r="T26" s="26" t="str">
        <f t="shared" si="3"/>
        <v/>
      </c>
      <c r="U26" s="24"/>
      <c r="V26" s="24"/>
      <c r="W26" s="24"/>
      <c r="X26" s="24"/>
      <c r="Y26" s="26" t="str">
        <f>IF(V26="","",IFERROR(INDEX(Benchmark_Ref!$C$2:$C$74,MATCH(V26,Benchmark_Ref!$A$2:$A$74,0)),"Check CN"))</f>
        <v/>
      </c>
      <c r="Z26" s="27" t="str">
        <f>IF(V26="","",IFERROR(INDEX(Benchmark_Ref!$D$2:$D$74,MATCH(V26,Benchmark_Ref!$A$2:$A$74,0)),""))</f>
        <v/>
      </c>
      <c r="AA26" s="26" t="str">
        <f t="shared" si="4"/>
        <v/>
      </c>
      <c r="AB26" s="24"/>
      <c r="AC26" s="24"/>
      <c r="AD26" s="24"/>
      <c r="AE26" s="24"/>
      <c r="AF26" s="26" t="str">
        <f>IF(AC26="","",IFERROR(INDEX(Benchmark_Ref!$C$2:$C$74,MATCH(AC26,Benchmark_Ref!$A$2:$A$74,0)),"Check CN"))</f>
        <v/>
      </c>
      <c r="AG26" s="27" t="str">
        <f>IF(AC26="","",IFERROR(INDEX(Benchmark_Ref!$D$2:$D$74,MATCH(AC26,Benchmark_Ref!$A$2:$A$74,0)),""))</f>
        <v/>
      </c>
      <c r="AH26" s="26" t="str">
        <f t="shared" si="5"/>
        <v/>
      </c>
      <c r="AI26" s="24"/>
      <c r="AJ26" s="24"/>
      <c r="AK26" s="24"/>
      <c r="AL26" s="24"/>
      <c r="AM26" s="26" t="str">
        <f>IF(AJ26="","",IFERROR(INDEX(Benchmark_Ref!$C$2:$C$74,MATCH(AJ26,Benchmark_Ref!$A$2:$A$74,0)),"Check CN"))</f>
        <v/>
      </c>
      <c r="AN26" s="27" t="str">
        <f>IF(AJ26="","",IFERROR(INDEX(Benchmark_Ref!$D$2:$D$74,MATCH(AJ26,Benchmark_Ref!$A$2:$A$74,0)),""))</f>
        <v/>
      </c>
      <c r="AO26" s="26" t="str">
        <f t="shared" si="6"/>
        <v/>
      </c>
      <c r="AP26" s="24"/>
      <c r="AQ26" s="24"/>
      <c r="AR26" s="24"/>
      <c r="AS26" s="24"/>
      <c r="AT26" s="26" t="str">
        <f>IF(AQ26="","",IFERROR(INDEX(Benchmark_Ref!$C$2:$C$74,MATCH(AQ26,Benchmark_Ref!$A$2:$A$74,0)),"Check CN"))</f>
        <v/>
      </c>
      <c r="AU26" s="27" t="str">
        <f>IF(AQ26="","",IFERROR(INDEX(Benchmark_Ref!$D$2:$D$74,MATCH(AQ26,Benchmark_Ref!$A$2:$A$74,0)),""))</f>
        <v/>
      </c>
      <c r="AV26" s="26" t="str">
        <f t="shared" si="7"/>
        <v/>
      </c>
      <c r="AW26" s="28" t="str">
        <f t="shared" si="8"/>
        <v/>
      </c>
      <c r="AX26" s="28" t="str">
        <f t="shared" si="11"/>
        <v/>
      </c>
      <c r="AY26" s="29" t="str">
        <f t="shared" si="9"/>
        <v/>
      </c>
      <c r="AZ26" s="28" t="str">
        <f t="shared" si="10"/>
        <v/>
      </c>
    </row>
    <row r="27" spans="1:52" ht="21.75" customHeight="1" x14ac:dyDescent="0.35">
      <c r="A27" s="24"/>
      <c r="B27" s="24"/>
      <c r="C27" s="24"/>
      <c r="D27" s="25">
        <f t="shared" si="0"/>
        <v>0.97499999999999998</v>
      </c>
      <c r="E27" s="25">
        <f t="shared" si="1"/>
        <v>1</v>
      </c>
      <c r="F27" s="26" t="str">
        <f>IF(B27="","",IFERROR(INDEX(Benchmark_Ref!$C$2:$C$74,MATCH(B27,Benchmark_Ref!$A$2:$A$74,0)),"Check CN"))</f>
        <v/>
      </c>
      <c r="G27" s="24"/>
      <c r="H27" s="24"/>
      <c r="I27" s="24"/>
      <c r="J27" s="24"/>
      <c r="K27" s="26" t="str">
        <f>IF(H27="","",IFERROR(INDEX(Benchmark_Ref!$C$2:$C$74,MATCH(H27,Benchmark_Ref!$A$2:$A$74,0)),"Check CN"))</f>
        <v/>
      </c>
      <c r="L27" s="27" t="str">
        <f>IF(H27="","",IFERROR(INDEX(Benchmark_Ref!$D$2:$D$74,MATCH(H27,Benchmark_Ref!$A$2:$A$74,0)),""))</f>
        <v/>
      </c>
      <c r="M27" s="26" t="str">
        <f t="shared" si="2"/>
        <v/>
      </c>
      <c r="N27" s="24"/>
      <c r="O27" s="24"/>
      <c r="P27" s="24"/>
      <c r="Q27" s="24"/>
      <c r="R27" s="26" t="str">
        <f>IF(O27="","",IFERROR(INDEX(Benchmark_Ref!$C$2:$C$74,MATCH(O27,Benchmark_Ref!$A$2:$A$74,0)),"Check CN"))</f>
        <v/>
      </c>
      <c r="S27" s="27" t="str">
        <f>IF(O27="","",IFERROR(INDEX(Benchmark_Ref!$D$2:$D$74,MATCH(O27,Benchmark_Ref!$A$2:$A$74,0)),""))</f>
        <v/>
      </c>
      <c r="T27" s="26" t="str">
        <f t="shared" si="3"/>
        <v/>
      </c>
      <c r="U27" s="24"/>
      <c r="V27" s="24"/>
      <c r="W27" s="24"/>
      <c r="X27" s="24"/>
      <c r="Y27" s="26" t="str">
        <f>IF(V27="","",IFERROR(INDEX(Benchmark_Ref!$C$2:$C$74,MATCH(V27,Benchmark_Ref!$A$2:$A$74,0)),"Check CN"))</f>
        <v/>
      </c>
      <c r="Z27" s="27" t="str">
        <f>IF(V27="","",IFERROR(INDEX(Benchmark_Ref!$D$2:$D$74,MATCH(V27,Benchmark_Ref!$A$2:$A$74,0)),""))</f>
        <v/>
      </c>
      <c r="AA27" s="26" t="str">
        <f t="shared" si="4"/>
        <v/>
      </c>
      <c r="AB27" s="24"/>
      <c r="AC27" s="24"/>
      <c r="AD27" s="24"/>
      <c r="AE27" s="24"/>
      <c r="AF27" s="26" t="str">
        <f>IF(AC27="","",IFERROR(INDEX(Benchmark_Ref!$C$2:$C$74,MATCH(AC27,Benchmark_Ref!$A$2:$A$74,0)),"Check CN"))</f>
        <v/>
      </c>
      <c r="AG27" s="27" t="str">
        <f>IF(AC27="","",IFERROR(INDEX(Benchmark_Ref!$D$2:$D$74,MATCH(AC27,Benchmark_Ref!$A$2:$A$74,0)),""))</f>
        <v/>
      </c>
      <c r="AH27" s="26" t="str">
        <f t="shared" si="5"/>
        <v/>
      </c>
      <c r="AI27" s="24"/>
      <c r="AJ27" s="24"/>
      <c r="AK27" s="24"/>
      <c r="AL27" s="24"/>
      <c r="AM27" s="26" t="str">
        <f>IF(AJ27="","",IFERROR(INDEX(Benchmark_Ref!$C$2:$C$74,MATCH(AJ27,Benchmark_Ref!$A$2:$A$74,0)),"Check CN"))</f>
        <v/>
      </c>
      <c r="AN27" s="27" t="str">
        <f>IF(AJ27="","",IFERROR(INDEX(Benchmark_Ref!$D$2:$D$74,MATCH(AJ27,Benchmark_Ref!$A$2:$A$74,0)),""))</f>
        <v/>
      </c>
      <c r="AO27" s="26" t="str">
        <f t="shared" si="6"/>
        <v/>
      </c>
      <c r="AP27" s="24"/>
      <c r="AQ27" s="24"/>
      <c r="AR27" s="24"/>
      <c r="AS27" s="24"/>
      <c r="AT27" s="26" t="str">
        <f>IF(AQ27="","",IFERROR(INDEX(Benchmark_Ref!$C$2:$C$74,MATCH(AQ27,Benchmark_Ref!$A$2:$A$74,0)),"Check CN"))</f>
        <v/>
      </c>
      <c r="AU27" s="27" t="str">
        <f>IF(AQ27="","",IFERROR(INDEX(Benchmark_Ref!$D$2:$D$74,MATCH(AQ27,Benchmark_Ref!$A$2:$A$74,0)),""))</f>
        <v/>
      </c>
      <c r="AV27" s="26" t="str">
        <f t="shared" si="7"/>
        <v/>
      </c>
      <c r="AW27" s="28" t="str">
        <f t="shared" si="8"/>
        <v/>
      </c>
      <c r="AX27" s="28" t="str">
        <f t="shared" si="11"/>
        <v/>
      </c>
      <c r="AY27" s="29" t="str">
        <f t="shared" si="9"/>
        <v/>
      </c>
      <c r="AZ27" s="28" t="str">
        <f t="shared" si="10"/>
        <v/>
      </c>
    </row>
    <row r="28" spans="1:52" ht="31.5" customHeight="1" x14ac:dyDescent="0.35">
      <c r="A28" s="62" t="s">
        <v>91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</row>
  </sheetData>
  <mergeCells count="21">
    <mergeCell ref="A1:AZ1"/>
    <mergeCell ref="A2:AZ2"/>
    <mergeCell ref="A3:AZ3"/>
    <mergeCell ref="E4:AZ4"/>
    <mergeCell ref="A5:A6"/>
    <mergeCell ref="B5:B6"/>
    <mergeCell ref="C5:C6"/>
    <mergeCell ref="D5:D6"/>
    <mergeCell ref="E5:E6"/>
    <mergeCell ref="F5:F6"/>
    <mergeCell ref="G5:M5"/>
    <mergeCell ref="N5:T5"/>
    <mergeCell ref="U5:AA5"/>
    <mergeCell ref="AB5:AH5"/>
    <mergeCell ref="AI5:AO5"/>
    <mergeCell ref="AP5:AV5"/>
    <mergeCell ref="AW5:AW6"/>
    <mergeCell ref="AX5:AX6"/>
    <mergeCell ref="AY5:AY6"/>
    <mergeCell ref="AZ5:AZ6"/>
    <mergeCell ref="A28:AZ28"/>
  </mergeCells>
  <dataValidations count="1">
    <dataValidation type="list" allowBlank="1" sqref="J8:J27 Q8:Q27 X8:X27 AE8:AE27 AL8:AL27 AS8:AS27" xr:uid="{00000000-0002-0000-0200-000002000000}">
      <formula1>"Default,Actual,Supplied SEFA"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200-000000000000}">
          <x14:formula1>
            <xm:f>Benchmark_Ref!$A$2:$A$74</xm:f>
          </x14:formula1>
          <x14:formula2>
            <xm:f>0</xm:f>
          </x14:formula2>
          <xm:sqref>B8:B27 H8:H27 O8:O27 V8:V27 AC8:AC27 AJ8:AJ27 AQ8:AQ27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1"/>
  <sheetViews>
    <sheetView showGridLines="0" zoomScaleNormal="100" workbookViewId="0">
      <selection activeCell="C5" sqref="C5"/>
    </sheetView>
  </sheetViews>
  <sheetFormatPr defaultColWidth="8.6328125" defaultRowHeight="14.5" x14ac:dyDescent="0.35"/>
  <cols>
    <col min="1" max="1" width="26" customWidth="1"/>
    <col min="2" max="2" width="14" customWidth="1"/>
    <col min="3" max="3" width="12" customWidth="1"/>
    <col min="4" max="4" width="20" customWidth="1"/>
    <col min="5" max="5" width="13" customWidth="1"/>
    <col min="7" max="7" width="14" customWidth="1"/>
    <col min="9" max="9" width="22" customWidth="1"/>
  </cols>
  <sheetData>
    <row r="1" spans="1:9" ht="30" customHeight="1" x14ac:dyDescent="0.35">
      <c r="A1" s="54" t="s">
        <v>92</v>
      </c>
      <c r="B1" s="54"/>
      <c r="C1" s="54"/>
      <c r="D1" s="54"/>
      <c r="E1" s="54"/>
      <c r="F1" s="54"/>
      <c r="G1" s="54"/>
      <c r="H1" s="54"/>
      <c r="I1" s="54"/>
    </row>
    <row r="2" spans="1:9" ht="66" customHeight="1" x14ac:dyDescent="0.35">
      <c r="A2" s="55" t="s">
        <v>93</v>
      </c>
      <c r="B2" s="55"/>
      <c r="C2" s="55"/>
      <c r="D2" s="55"/>
      <c r="E2" s="55"/>
      <c r="F2" s="55"/>
      <c r="G2" s="55"/>
      <c r="H2" s="55"/>
      <c r="I2" s="55"/>
    </row>
    <row r="3" spans="1:9" ht="54.75" customHeight="1" x14ac:dyDescent="0.35">
      <c r="A3" s="64" t="s">
        <v>94</v>
      </c>
      <c r="B3" s="64"/>
      <c r="C3" s="64"/>
      <c r="D3" s="64"/>
      <c r="E3" s="64"/>
      <c r="F3" s="64"/>
      <c r="G3" s="64"/>
      <c r="H3" s="64"/>
      <c r="I3" s="64"/>
    </row>
    <row r="4" spans="1:9" ht="21.75" customHeight="1" x14ac:dyDescent="0.35">
      <c r="A4" s="9" t="s">
        <v>59</v>
      </c>
      <c r="B4" s="12">
        <v>0.97499999999999998</v>
      </c>
      <c r="C4" s="9" t="s">
        <v>60</v>
      </c>
      <c r="D4" s="12">
        <v>1</v>
      </c>
      <c r="E4" s="65" t="s">
        <v>95</v>
      </c>
      <c r="F4" s="65"/>
      <c r="G4" s="65"/>
      <c r="H4" s="65"/>
      <c r="I4" s="65"/>
    </row>
    <row r="5" spans="1:9" ht="43.5" customHeight="1" x14ac:dyDescent="0.35">
      <c r="A5" s="30" t="s">
        <v>96</v>
      </c>
      <c r="B5" s="30" t="s">
        <v>97</v>
      </c>
      <c r="C5" s="31" t="s">
        <v>98</v>
      </c>
      <c r="D5" s="30" t="s">
        <v>99</v>
      </c>
      <c r="E5" s="30" t="s">
        <v>100</v>
      </c>
      <c r="F5" s="30" t="s">
        <v>101</v>
      </c>
      <c r="G5" s="32" t="s">
        <v>83</v>
      </c>
      <c r="H5" s="32" t="s">
        <v>309</v>
      </c>
      <c r="I5" s="30" t="s">
        <v>102</v>
      </c>
    </row>
    <row r="6" spans="1:9" ht="21.75" customHeight="1" x14ac:dyDescent="0.35">
      <c r="A6" s="33" t="s">
        <v>103</v>
      </c>
      <c r="B6" s="33" t="s">
        <v>87</v>
      </c>
      <c r="C6" s="34">
        <v>2.35</v>
      </c>
      <c r="D6" s="33" t="s">
        <v>104</v>
      </c>
      <c r="E6" s="34">
        <v>1.1419999999999999</v>
      </c>
      <c r="F6" s="34">
        <v>1.1419999999999999</v>
      </c>
      <c r="G6" s="35">
        <f>$B$4*$D$4*IF(D6="Default",F6,E6)</f>
        <v>1.1134499999999998</v>
      </c>
      <c r="H6" s="35">
        <f>C6-G6</f>
        <v>1.2365500000000003</v>
      </c>
      <c r="I6" s="33" t="s">
        <v>105</v>
      </c>
    </row>
    <row r="7" spans="1:9" ht="21.75" customHeight="1" x14ac:dyDescent="0.35">
      <c r="A7" s="24"/>
      <c r="B7" s="24"/>
      <c r="C7" s="24"/>
      <c r="D7" s="24"/>
      <c r="E7" s="26" t="str">
        <f>IFERROR(INDEX(Benchmark_Ref!$C$2:$C$74,MATCH(B7,Benchmark_Ref!$A$2:$A$74,0)),"Check CN")</f>
        <v>Check CN</v>
      </c>
      <c r="F7" s="26" t="str">
        <f>IFERROR(INDEX(Benchmark_Ref!$D$2:$D$74,MATCH(B7,Benchmark_Ref!$A$2:$A$74,0)),"Check CN")</f>
        <v>Check CN</v>
      </c>
      <c r="G7" s="26" t="str">
        <f t="shared" ref="G7:G21" si="0">IF(OR(A7="",B7=""),"",IF(D7="Default",$B$4*$D$4*F7,$B$4*$D$4*E7))</f>
        <v/>
      </c>
      <c r="H7" s="26" t="str">
        <f t="shared" ref="H7:H21" si="1">IF(G7="","",C7-G7)</f>
        <v/>
      </c>
      <c r="I7" s="24"/>
    </row>
    <row r="8" spans="1:9" ht="21.75" customHeight="1" x14ac:dyDescent="0.35">
      <c r="A8" s="43"/>
      <c r="B8" s="24"/>
      <c r="C8" s="24"/>
      <c r="D8" s="24"/>
      <c r="E8" s="35" t="str">
        <f>IFERROR(INDEX(Benchmark_Ref!$C$2:$C$74,MATCH(B8,Benchmark_Ref!$A$2:$A$74,0)),"Check CN")</f>
        <v>Check CN</v>
      </c>
      <c r="F8" s="35" t="str">
        <f>IFERROR(INDEX(Benchmark_Ref!$D$2:$D$74,MATCH(B8,Benchmark_Ref!$A$2:$A$74,0)),"Check CN")</f>
        <v>Check CN</v>
      </c>
      <c r="G8" s="26" t="str">
        <f t="shared" si="0"/>
        <v/>
      </c>
      <c r="H8" s="26" t="str">
        <f t="shared" si="1"/>
        <v/>
      </c>
      <c r="I8" s="24"/>
    </row>
    <row r="9" spans="1:9" ht="21.75" customHeight="1" x14ac:dyDescent="0.35">
      <c r="A9" s="24"/>
      <c r="B9" s="24"/>
      <c r="C9" s="24"/>
      <c r="D9" s="24"/>
      <c r="E9" s="35" t="str">
        <f>IFERROR(INDEX(Benchmark_Ref!$C$2:$C$74,MATCH(B9,Benchmark_Ref!$A$2:$A$74,0)),"Check CN")</f>
        <v>Check CN</v>
      </c>
      <c r="F9" s="35" t="str">
        <f>IFERROR(INDEX(Benchmark_Ref!$D$2:$D$74,MATCH(B9,Benchmark_Ref!$A$2:$A$74,0)),"Check CN")</f>
        <v>Check CN</v>
      </c>
      <c r="G9" s="26" t="str">
        <f t="shared" si="0"/>
        <v/>
      </c>
      <c r="H9" s="26" t="str">
        <f t="shared" si="1"/>
        <v/>
      </c>
      <c r="I9" s="24"/>
    </row>
    <row r="10" spans="1:9" ht="21.75" customHeight="1" x14ac:dyDescent="0.35">
      <c r="A10" s="24"/>
      <c r="B10" s="24"/>
      <c r="C10" s="24"/>
      <c r="D10" s="24"/>
      <c r="E10" s="35" t="str">
        <f>IFERROR(INDEX(Benchmark_Ref!$C$2:$C$74,MATCH(B10,Benchmark_Ref!$A$2:$A$74,0)),"Check CN")</f>
        <v>Check CN</v>
      </c>
      <c r="F10" s="35" t="str">
        <f>IFERROR(INDEX(Benchmark_Ref!$D$2:$D$74,MATCH(B10,Benchmark_Ref!$A$2:$A$74,0)),"Check CN")</f>
        <v>Check CN</v>
      </c>
      <c r="G10" s="26" t="str">
        <f t="shared" si="0"/>
        <v/>
      </c>
      <c r="H10" s="26" t="str">
        <f t="shared" si="1"/>
        <v/>
      </c>
      <c r="I10" s="24"/>
    </row>
    <row r="11" spans="1:9" ht="21.75" customHeight="1" x14ac:dyDescent="0.35">
      <c r="A11" s="24"/>
      <c r="B11" s="24"/>
      <c r="C11" s="24"/>
      <c r="D11" s="24"/>
      <c r="E11" s="35" t="str">
        <f>IFERROR(INDEX(Benchmark_Ref!$C$2:$C$74,MATCH(B11,Benchmark_Ref!$A$2:$A$74,0)),"Check CN")</f>
        <v>Check CN</v>
      </c>
      <c r="F11" s="35" t="str">
        <f>IFERROR(INDEX(Benchmark_Ref!$D$2:$D$74,MATCH(B11,Benchmark_Ref!$A$2:$A$74,0)),"Check CN")</f>
        <v>Check CN</v>
      </c>
      <c r="G11" s="26" t="str">
        <f t="shared" si="0"/>
        <v/>
      </c>
      <c r="H11" s="26" t="str">
        <f t="shared" si="1"/>
        <v/>
      </c>
      <c r="I11" s="24"/>
    </row>
    <row r="12" spans="1:9" ht="21.75" customHeight="1" x14ac:dyDescent="0.35">
      <c r="A12" s="24"/>
      <c r="B12" s="24"/>
      <c r="C12" s="24"/>
      <c r="D12" s="24"/>
      <c r="E12" s="35" t="str">
        <f>IFERROR(INDEX(Benchmark_Ref!$C$2:$C$74,MATCH(B12,Benchmark_Ref!$A$2:$A$74,0)),"Check CN")</f>
        <v>Check CN</v>
      </c>
      <c r="F12" s="35" t="str">
        <f>IFERROR(INDEX(Benchmark_Ref!$D$2:$D$74,MATCH(B12,Benchmark_Ref!$A$2:$A$74,0)),"Check CN")</f>
        <v>Check CN</v>
      </c>
      <c r="G12" s="26" t="str">
        <f t="shared" si="0"/>
        <v/>
      </c>
      <c r="H12" s="26" t="str">
        <f t="shared" si="1"/>
        <v/>
      </c>
      <c r="I12" s="24"/>
    </row>
    <row r="13" spans="1:9" ht="21.75" customHeight="1" x14ac:dyDescent="0.35">
      <c r="A13" s="24"/>
      <c r="B13" s="24"/>
      <c r="C13" s="24"/>
      <c r="D13" s="24"/>
      <c r="E13" s="35" t="str">
        <f>IFERROR(INDEX(Benchmark_Ref!$C$2:$C$74,MATCH(B13,Benchmark_Ref!$A$2:$A$74,0)),"Check CN")</f>
        <v>Check CN</v>
      </c>
      <c r="F13" s="35" t="str">
        <f>IFERROR(INDEX(Benchmark_Ref!$D$2:$D$74,MATCH(B13,Benchmark_Ref!$A$2:$A$74,0)),"Check CN")</f>
        <v>Check CN</v>
      </c>
      <c r="G13" s="26" t="str">
        <f t="shared" si="0"/>
        <v/>
      </c>
      <c r="H13" s="26" t="str">
        <f t="shared" si="1"/>
        <v/>
      </c>
      <c r="I13" s="24"/>
    </row>
    <row r="14" spans="1:9" ht="21.75" customHeight="1" x14ac:dyDescent="0.35">
      <c r="A14" s="24"/>
      <c r="B14" s="24"/>
      <c r="C14" s="24"/>
      <c r="D14" s="24"/>
      <c r="E14" s="35" t="str">
        <f>IFERROR(INDEX(Benchmark_Ref!$C$2:$C$74,MATCH(B14,Benchmark_Ref!$A$2:$A$74,0)),"Check CN")</f>
        <v>Check CN</v>
      </c>
      <c r="F14" s="35" t="str">
        <f>IFERROR(INDEX(Benchmark_Ref!$D$2:$D$74,MATCH(B14,Benchmark_Ref!$A$2:$A$74,0)),"Check CN")</f>
        <v>Check CN</v>
      </c>
      <c r="G14" s="26" t="str">
        <f t="shared" si="0"/>
        <v/>
      </c>
      <c r="H14" s="26" t="str">
        <f t="shared" si="1"/>
        <v/>
      </c>
      <c r="I14" s="24"/>
    </row>
    <row r="15" spans="1:9" ht="21.75" customHeight="1" x14ac:dyDescent="0.35">
      <c r="A15" s="24"/>
      <c r="B15" s="24"/>
      <c r="C15" s="24"/>
      <c r="D15" s="24"/>
      <c r="E15" s="35" t="str">
        <f>IFERROR(INDEX(Benchmark_Ref!$C$2:$C$74,MATCH(B15,Benchmark_Ref!$A$2:$A$74,0)),"Check CN")</f>
        <v>Check CN</v>
      </c>
      <c r="F15" s="35" t="str">
        <f>IFERROR(INDEX(Benchmark_Ref!$D$2:$D$74,MATCH(B15,Benchmark_Ref!$A$2:$A$74,0)),"Check CN")</f>
        <v>Check CN</v>
      </c>
      <c r="G15" s="26" t="str">
        <f t="shared" si="0"/>
        <v/>
      </c>
      <c r="H15" s="26" t="str">
        <f t="shared" si="1"/>
        <v/>
      </c>
      <c r="I15" s="24"/>
    </row>
    <row r="16" spans="1:9" ht="21.75" customHeight="1" x14ac:dyDescent="0.35">
      <c r="A16" s="24"/>
      <c r="B16" s="24"/>
      <c r="C16" s="24"/>
      <c r="D16" s="24"/>
      <c r="E16" s="35" t="str">
        <f>IFERROR(INDEX(Benchmark_Ref!$C$2:$C$74,MATCH(B16,Benchmark_Ref!$A$2:$A$74,0)),"Check CN")</f>
        <v>Check CN</v>
      </c>
      <c r="F16" s="35" t="str">
        <f>IFERROR(INDEX(Benchmark_Ref!$D$2:$D$74,MATCH(B16,Benchmark_Ref!$A$2:$A$74,0)),"Check CN")</f>
        <v>Check CN</v>
      </c>
      <c r="G16" s="26" t="str">
        <f t="shared" si="0"/>
        <v/>
      </c>
      <c r="H16" s="26" t="str">
        <f t="shared" si="1"/>
        <v/>
      </c>
      <c r="I16" s="24"/>
    </row>
    <row r="17" spans="1:9" ht="21.75" customHeight="1" x14ac:dyDescent="0.35">
      <c r="A17" s="24"/>
      <c r="B17" s="24"/>
      <c r="C17" s="24"/>
      <c r="D17" s="24"/>
      <c r="E17" s="35" t="str">
        <f>IFERROR(INDEX(Benchmark_Ref!$C$2:$C$74,MATCH(B17,Benchmark_Ref!$A$2:$A$74,0)),"Check CN")</f>
        <v>Check CN</v>
      </c>
      <c r="F17" s="35" t="str">
        <f>IFERROR(INDEX(Benchmark_Ref!$D$2:$D$74,MATCH(B17,Benchmark_Ref!$A$2:$A$74,0)),"Check CN")</f>
        <v>Check CN</v>
      </c>
      <c r="G17" s="26" t="str">
        <f t="shared" si="0"/>
        <v/>
      </c>
      <c r="H17" s="26" t="str">
        <f t="shared" si="1"/>
        <v/>
      </c>
      <c r="I17" s="24"/>
    </row>
    <row r="18" spans="1:9" ht="21.75" customHeight="1" x14ac:dyDescent="0.35">
      <c r="A18" s="24"/>
      <c r="B18" s="24"/>
      <c r="C18" s="24"/>
      <c r="D18" s="24"/>
      <c r="E18" s="35" t="str">
        <f>IFERROR(INDEX(Benchmark_Ref!$C$2:$C$74,MATCH(B18,Benchmark_Ref!$A$2:$A$74,0)),"Check CN")</f>
        <v>Check CN</v>
      </c>
      <c r="F18" s="35" t="str">
        <f>IFERROR(INDEX(Benchmark_Ref!$D$2:$D$74,MATCH(B18,Benchmark_Ref!$A$2:$A$74,0)),"Check CN")</f>
        <v>Check CN</v>
      </c>
      <c r="G18" s="26" t="str">
        <f t="shared" si="0"/>
        <v/>
      </c>
      <c r="H18" s="26" t="str">
        <f t="shared" si="1"/>
        <v/>
      </c>
      <c r="I18" s="24"/>
    </row>
    <row r="19" spans="1:9" ht="21.75" customHeight="1" x14ac:dyDescent="0.35">
      <c r="A19" s="24"/>
      <c r="B19" s="24"/>
      <c r="C19" s="24"/>
      <c r="D19" s="24"/>
      <c r="E19" s="35" t="str">
        <f>IFERROR(INDEX(Benchmark_Ref!$C$2:$C$74,MATCH(B19,Benchmark_Ref!$A$2:$A$74,0)),"Check CN")</f>
        <v>Check CN</v>
      </c>
      <c r="F19" s="35" t="str">
        <f>IFERROR(INDEX(Benchmark_Ref!$D$2:$D$74,MATCH(B19,Benchmark_Ref!$A$2:$A$74,0)),"Check CN")</f>
        <v>Check CN</v>
      </c>
      <c r="G19" s="26" t="str">
        <f t="shared" si="0"/>
        <v/>
      </c>
      <c r="H19" s="26" t="str">
        <f t="shared" si="1"/>
        <v/>
      </c>
      <c r="I19" s="24"/>
    </row>
    <row r="20" spans="1:9" ht="21.75" customHeight="1" x14ac:dyDescent="0.35">
      <c r="A20" s="24"/>
      <c r="B20" s="24"/>
      <c r="C20" s="24"/>
      <c r="D20" s="24"/>
      <c r="E20" s="35" t="str">
        <f>IFERROR(INDEX(Benchmark_Ref!$C$2:$C$74,MATCH(B20,Benchmark_Ref!$A$2:$A$74,0)),"Check CN")</f>
        <v>Check CN</v>
      </c>
      <c r="F20" s="35" t="str">
        <f>IFERROR(INDEX(Benchmark_Ref!$D$2:$D$74,MATCH(B20,Benchmark_Ref!$A$2:$A$74,0)),"Check CN")</f>
        <v>Check CN</v>
      </c>
      <c r="G20" s="26" t="str">
        <f t="shared" si="0"/>
        <v/>
      </c>
      <c r="H20" s="26" t="str">
        <f t="shared" si="1"/>
        <v/>
      </c>
      <c r="I20" s="24"/>
    </row>
    <row r="21" spans="1:9" ht="21.75" customHeight="1" x14ac:dyDescent="0.35">
      <c r="A21" s="24"/>
      <c r="B21" s="24"/>
      <c r="C21" s="24"/>
      <c r="D21" s="24"/>
      <c r="E21" s="35" t="str">
        <f>IFERROR(INDEX(Benchmark_Ref!$C$2:$C$74,MATCH(B21,Benchmark_Ref!$A$2:$A$74,0)),"Check CN")</f>
        <v>Check CN</v>
      </c>
      <c r="F21" s="35" t="str">
        <f>IFERROR(INDEX(Benchmark_Ref!$D$2:$D$74,MATCH(B21,Benchmark_Ref!$A$2:$A$74,0)),"Check CN")</f>
        <v>Check CN</v>
      </c>
      <c r="G21" s="26" t="str">
        <f t="shared" si="0"/>
        <v/>
      </c>
      <c r="H21" s="26" t="str">
        <f t="shared" si="1"/>
        <v/>
      </c>
      <c r="I21" s="24"/>
    </row>
  </sheetData>
  <mergeCells count="4">
    <mergeCell ref="A1:I1"/>
    <mergeCell ref="A2:I2"/>
    <mergeCell ref="A3:I3"/>
    <mergeCell ref="E4:I4"/>
  </mergeCells>
  <dataValidations count="1">
    <dataValidation type="list" allowBlank="1" errorTitle="Invalid Entry" error="Please select Actual or Default" promptTitle="SEE Data Type" prompt="Is the operator's SEE based on actual measured data or EU default values?" sqref="D7:D21" xr:uid="{00000000-0002-0000-0300-000001000000}">
      <formula1>"Actual,Default"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errorTitle="Invalid CN Code" error="Please select a valid Iron &amp; Steel CN code" promptTitle="CN Code" prompt="Select CN code from dropdown or type manually" xr:uid="{00000000-0002-0000-0300-000000000000}">
          <x14:formula1>
            <xm:f>Benchmark_Ref!$A$2:$A$74</xm:f>
          </x14:formula1>
          <x14:formula2>
            <xm:f>0</xm:f>
          </x14:formula2>
          <xm:sqref>B7:B21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28"/>
  <sheetViews>
    <sheetView showGridLines="0" topLeftCell="A4" zoomScaleNormal="100" workbookViewId="0">
      <selection activeCell="K7" sqref="K7"/>
    </sheetView>
  </sheetViews>
  <sheetFormatPr defaultColWidth="8.6328125" defaultRowHeight="14.5" x14ac:dyDescent="0.35"/>
  <cols>
    <col min="1" max="1" width="26" customWidth="1"/>
    <col min="2" max="2" width="14" customWidth="1"/>
    <col min="3" max="3" width="12" customWidth="1"/>
    <col min="4" max="5" width="9" customWidth="1"/>
    <col min="6" max="6" width="11" customWidth="1"/>
    <col min="7" max="7" width="20" customWidth="1"/>
    <col min="8" max="8" width="14" customWidth="1"/>
    <col min="9" max="9" width="10" customWidth="1"/>
    <col min="10" max="10" width="13" customWidth="1"/>
    <col min="11" max="11" width="20" customWidth="1"/>
    <col min="12" max="12" width="14" customWidth="1"/>
    <col min="13" max="13" width="10" customWidth="1"/>
    <col min="14" max="14" width="13" customWidth="1"/>
    <col min="15" max="15" width="20" customWidth="1"/>
    <col min="16" max="16" width="14" customWidth="1"/>
    <col min="17" max="17" width="10" customWidth="1"/>
    <col min="18" max="18" width="13" customWidth="1"/>
    <col min="19" max="19" width="20" customWidth="1"/>
    <col min="20" max="20" width="14" customWidth="1"/>
    <col min="21" max="21" width="10" customWidth="1"/>
    <col min="22" max="22" width="13" customWidth="1"/>
    <col min="23" max="23" width="20" customWidth="1"/>
    <col min="24" max="24" width="14" customWidth="1"/>
    <col min="25" max="25" width="10" customWidth="1"/>
    <col min="26" max="26" width="13" customWidth="1"/>
    <col min="27" max="27" width="20" customWidth="1"/>
    <col min="28" max="28" width="14" customWidth="1"/>
    <col min="29" max="29" width="10" customWidth="1"/>
    <col min="30" max="32" width="13" customWidth="1"/>
    <col min="33" max="33" width="14" customWidth="1"/>
    <col min="34" max="34" width="13" customWidth="1"/>
  </cols>
  <sheetData>
    <row r="1" spans="1:34" ht="30" customHeight="1" x14ac:dyDescent="0.35">
      <c r="A1" s="54" t="s">
        <v>106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</row>
    <row r="2" spans="1:34" ht="79.5" customHeight="1" x14ac:dyDescent="0.35">
      <c r="A2" s="55" t="s">
        <v>107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</row>
    <row r="3" spans="1:34" ht="43.5" customHeight="1" x14ac:dyDescent="0.35">
      <c r="A3" s="64" t="s">
        <v>108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</row>
    <row r="4" spans="1:34" ht="21.75" customHeight="1" x14ac:dyDescent="0.35">
      <c r="A4" s="9" t="s">
        <v>59</v>
      </c>
      <c r="B4" s="12">
        <v>0.97499999999999998</v>
      </c>
      <c r="C4" s="9" t="s">
        <v>60</v>
      </c>
      <c r="D4" s="12">
        <v>1</v>
      </c>
      <c r="E4" s="65" t="s">
        <v>61</v>
      </c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</row>
    <row r="5" spans="1:34" ht="43.5" customHeight="1" x14ac:dyDescent="0.35">
      <c r="A5" s="60" t="s">
        <v>96</v>
      </c>
      <c r="B5" s="60" t="s">
        <v>109</v>
      </c>
      <c r="C5" s="66" t="s">
        <v>110</v>
      </c>
      <c r="D5" s="67" t="s">
        <v>65</v>
      </c>
      <c r="E5" s="67" t="s">
        <v>66</v>
      </c>
      <c r="F5" s="60" t="s">
        <v>67</v>
      </c>
      <c r="G5" s="68" t="s">
        <v>111</v>
      </c>
      <c r="H5" s="68"/>
      <c r="I5" s="68"/>
      <c r="J5" s="68"/>
      <c r="K5" s="69" t="s">
        <v>112</v>
      </c>
      <c r="L5" s="69"/>
      <c r="M5" s="69"/>
      <c r="N5" s="69"/>
      <c r="O5" s="70" t="s">
        <v>113</v>
      </c>
      <c r="P5" s="70"/>
      <c r="Q5" s="70"/>
      <c r="R5" s="70"/>
      <c r="S5" s="71" t="s">
        <v>114</v>
      </c>
      <c r="T5" s="71"/>
      <c r="U5" s="71"/>
      <c r="V5" s="71"/>
      <c r="W5" s="72" t="s">
        <v>115</v>
      </c>
      <c r="X5" s="72"/>
      <c r="Y5" s="72"/>
      <c r="Z5" s="72"/>
      <c r="AA5" s="73" t="s">
        <v>116</v>
      </c>
      <c r="AB5" s="73"/>
      <c r="AC5" s="73"/>
      <c r="AD5" s="73"/>
      <c r="AE5" s="60" t="s">
        <v>74</v>
      </c>
      <c r="AF5" s="60" t="s">
        <v>117</v>
      </c>
      <c r="AG5" s="60" t="s">
        <v>118</v>
      </c>
      <c r="AH5" s="60" t="s">
        <v>309</v>
      </c>
    </row>
    <row r="6" spans="1:34" ht="36" customHeight="1" x14ac:dyDescent="0.35">
      <c r="A6" s="60"/>
      <c r="B6" s="60"/>
      <c r="C6" s="60"/>
      <c r="D6" s="60"/>
      <c r="E6" s="60"/>
      <c r="F6" s="60"/>
      <c r="G6" s="13" t="s">
        <v>62</v>
      </c>
      <c r="H6" s="13" t="s">
        <v>119</v>
      </c>
      <c r="I6" s="13" t="s">
        <v>120</v>
      </c>
      <c r="J6" s="44" t="s">
        <v>269</v>
      </c>
      <c r="K6" s="14" t="s">
        <v>62</v>
      </c>
      <c r="L6" s="14" t="s">
        <v>119</v>
      </c>
      <c r="M6" s="14" t="s">
        <v>120</v>
      </c>
      <c r="N6" s="45" t="s">
        <v>269</v>
      </c>
      <c r="O6" s="15" t="s">
        <v>62</v>
      </c>
      <c r="P6" s="15" t="s">
        <v>119</v>
      </c>
      <c r="Q6" s="15" t="s">
        <v>120</v>
      </c>
      <c r="R6" s="46" t="s">
        <v>269</v>
      </c>
      <c r="S6" s="16" t="s">
        <v>62</v>
      </c>
      <c r="T6" s="16" t="s">
        <v>119</v>
      </c>
      <c r="U6" s="16" t="s">
        <v>120</v>
      </c>
      <c r="V6" s="47" t="s">
        <v>269</v>
      </c>
      <c r="W6" s="17" t="s">
        <v>62</v>
      </c>
      <c r="X6" s="17" t="s">
        <v>119</v>
      </c>
      <c r="Y6" s="17" t="s">
        <v>120</v>
      </c>
      <c r="Z6" s="48" t="s">
        <v>269</v>
      </c>
      <c r="AA6" s="18" t="s">
        <v>62</v>
      </c>
      <c r="AB6" s="18" t="s">
        <v>119</v>
      </c>
      <c r="AC6" s="18" t="s">
        <v>120</v>
      </c>
      <c r="AD6" s="49" t="s">
        <v>269</v>
      </c>
      <c r="AE6" s="60"/>
      <c r="AF6" s="60"/>
      <c r="AG6" s="60"/>
      <c r="AH6" s="60"/>
    </row>
    <row r="7" spans="1:34" ht="24" customHeight="1" x14ac:dyDescent="0.35">
      <c r="A7" s="19" t="s">
        <v>121</v>
      </c>
      <c r="B7" s="19" t="s">
        <v>85</v>
      </c>
      <c r="C7" s="20">
        <v>0.32880999999999999</v>
      </c>
      <c r="D7" s="21">
        <v>0.97499999999999998</v>
      </c>
      <c r="E7" s="21">
        <v>1</v>
      </c>
      <c r="F7" s="21">
        <v>0.128</v>
      </c>
      <c r="G7" s="19" t="s">
        <v>86</v>
      </c>
      <c r="H7" s="19" t="s">
        <v>87</v>
      </c>
      <c r="I7" s="21">
        <v>4.7570000000000001E-2</v>
      </c>
      <c r="J7" s="21">
        <v>1.1134500000000001</v>
      </c>
      <c r="K7" s="19" t="s">
        <v>89</v>
      </c>
      <c r="L7" s="19" t="s">
        <v>90</v>
      </c>
      <c r="M7" s="21">
        <v>1.4080000000000001E-2</v>
      </c>
      <c r="N7" s="21">
        <v>1.32698</v>
      </c>
      <c r="O7" s="19" t="s">
        <v>122</v>
      </c>
      <c r="P7" s="19" t="s">
        <v>123</v>
      </c>
      <c r="Q7" s="21">
        <v>0</v>
      </c>
      <c r="R7" s="21">
        <v>2.3302499999999999</v>
      </c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22">
        <v>0.12479999999999999</v>
      </c>
      <c r="AF7" s="22">
        <v>7.1651000000000006E-2</v>
      </c>
      <c r="AG7" s="36">
        <v>0.19645099999999999</v>
      </c>
      <c r="AH7" s="37">
        <v>0.132359</v>
      </c>
    </row>
    <row r="8" spans="1:34" ht="21.75" customHeight="1" x14ac:dyDescent="0.35">
      <c r="A8" s="43"/>
      <c r="B8" s="24"/>
      <c r="C8" s="24"/>
      <c r="D8" s="25">
        <f t="shared" ref="D8:D27" si="0">$B$4</f>
        <v>0.97499999999999998</v>
      </c>
      <c r="E8" s="25">
        <f t="shared" ref="E8:E27" si="1">$D$4</f>
        <v>1</v>
      </c>
      <c r="F8" s="26" t="str">
        <f>IF(B8="","",IFERROR(INDEX(Benchmark_Ref!$C$2:$C$74,MATCH(B8,Benchmark_Ref!$A$2:$A$74,0)),"Check CN"))</f>
        <v/>
      </c>
      <c r="G8" s="43"/>
      <c r="H8" s="24"/>
      <c r="I8" s="24"/>
      <c r="J8" s="24"/>
      <c r="K8" s="43"/>
      <c r="L8" s="24"/>
      <c r="M8" s="24"/>
      <c r="N8" s="24"/>
      <c r="O8" s="43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8" t="str">
        <f t="shared" ref="AE8:AE27" si="2">IF(B8="","",$B$4*$D$4*F8)</f>
        <v/>
      </c>
      <c r="AF8" s="28" t="str">
        <f t="shared" ref="AF8:AF27" si="3">IF(B8="","",(I8*J8)+(M8*N8)+(Q8*R8)+(U8*V8)+(Y8*Z8)+(AC8*AD8))</f>
        <v/>
      </c>
      <c r="AG8" s="29" t="str">
        <f t="shared" ref="AG8:AG27" si="4">IF(B8="","",AE8+AF8)</f>
        <v/>
      </c>
      <c r="AH8" s="38" t="str">
        <f t="shared" ref="AH8:AH27" si="5">IF(B8="","",C8-AG8)</f>
        <v/>
      </c>
    </row>
    <row r="9" spans="1:34" ht="21.75" customHeight="1" x14ac:dyDescent="0.35">
      <c r="A9" s="43"/>
      <c r="B9" s="24"/>
      <c r="C9" s="24"/>
      <c r="D9" s="25">
        <f t="shared" si="0"/>
        <v>0.97499999999999998</v>
      </c>
      <c r="E9" s="25">
        <f t="shared" si="1"/>
        <v>1</v>
      </c>
      <c r="F9" s="26" t="str">
        <f>IF(B9="","",IFERROR(INDEX(Benchmark_Ref!$C$2:$C$74,MATCH(B9,Benchmark_Ref!$A$2:$A$74,0)),"Check CN"))</f>
        <v/>
      </c>
      <c r="G9" s="43"/>
      <c r="H9" s="24"/>
      <c r="I9" s="24"/>
      <c r="J9" s="24"/>
      <c r="K9" s="43"/>
      <c r="L9" s="24"/>
      <c r="M9" s="24"/>
      <c r="N9" s="24"/>
      <c r="O9" s="43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8" t="str">
        <f t="shared" si="2"/>
        <v/>
      </c>
      <c r="AF9" s="28" t="str">
        <f t="shared" si="3"/>
        <v/>
      </c>
      <c r="AG9" s="29" t="str">
        <f t="shared" si="4"/>
        <v/>
      </c>
      <c r="AH9" s="38" t="str">
        <f t="shared" si="5"/>
        <v/>
      </c>
    </row>
    <row r="10" spans="1:34" ht="21.75" customHeight="1" x14ac:dyDescent="0.35">
      <c r="A10" s="24"/>
      <c r="B10" s="24"/>
      <c r="C10" s="24"/>
      <c r="D10" s="25">
        <f t="shared" si="0"/>
        <v>0.97499999999999998</v>
      </c>
      <c r="E10" s="25">
        <f t="shared" si="1"/>
        <v>1</v>
      </c>
      <c r="F10" s="26" t="str">
        <f>IF(B10="","",IFERROR(INDEX(Benchmark_Ref!$C$2:$C$74,MATCH(B10,Benchmark_Ref!$A$2:$A$74,0)),"Check CN"))</f>
        <v/>
      </c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8" t="str">
        <f t="shared" si="2"/>
        <v/>
      </c>
      <c r="AF10" s="28" t="str">
        <f t="shared" si="3"/>
        <v/>
      </c>
      <c r="AG10" s="29" t="str">
        <f t="shared" si="4"/>
        <v/>
      </c>
      <c r="AH10" s="38" t="str">
        <f t="shared" si="5"/>
        <v/>
      </c>
    </row>
    <row r="11" spans="1:34" ht="21.75" customHeight="1" x14ac:dyDescent="0.35">
      <c r="A11" s="24"/>
      <c r="B11" s="24"/>
      <c r="C11" s="24"/>
      <c r="D11" s="25">
        <f t="shared" si="0"/>
        <v>0.97499999999999998</v>
      </c>
      <c r="E11" s="25">
        <f t="shared" si="1"/>
        <v>1</v>
      </c>
      <c r="F11" s="26" t="str">
        <f>IF(B11="","",IFERROR(INDEX(Benchmark_Ref!$C$2:$C$74,MATCH(B11,Benchmark_Ref!$A$2:$A$74,0)),"Check CN"))</f>
        <v/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8" t="str">
        <f t="shared" si="2"/>
        <v/>
      </c>
      <c r="AF11" s="28" t="str">
        <f t="shared" si="3"/>
        <v/>
      </c>
      <c r="AG11" s="29" t="str">
        <f t="shared" si="4"/>
        <v/>
      </c>
      <c r="AH11" s="38" t="str">
        <f t="shared" si="5"/>
        <v/>
      </c>
    </row>
    <row r="12" spans="1:34" ht="21.75" customHeight="1" x14ac:dyDescent="0.35">
      <c r="A12" s="24"/>
      <c r="B12" s="24"/>
      <c r="C12" s="24"/>
      <c r="D12" s="25">
        <f t="shared" si="0"/>
        <v>0.97499999999999998</v>
      </c>
      <c r="E12" s="25">
        <f t="shared" si="1"/>
        <v>1</v>
      </c>
      <c r="F12" s="26" t="str">
        <f>IF(B12="","",IFERROR(INDEX(Benchmark_Ref!$C$2:$C$74,MATCH(B12,Benchmark_Ref!$A$2:$A$74,0)),"Check CN"))</f>
        <v/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8" t="str">
        <f t="shared" si="2"/>
        <v/>
      </c>
      <c r="AF12" s="28" t="str">
        <f t="shared" si="3"/>
        <v/>
      </c>
      <c r="AG12" s="29" t="str">
        <f t="shared" si="4"/>
        <v/>
      </c>
      <c r="AH12" s="38" t="str">
        <f t="shared" si="5"/>
        <v/>
      </c>
    </row>
    <row r="13" spans="1:34" ht="21.75" customHeight="1" x14ac:dyDescent="0.35">
      <c r="A13" s="24"/>
      <c r="B13" s="24"/>
      <c r="C13" s="24"/>
      <c r="D13" s="25">
        <f t="shared" si="0"/>
        <v>0.97499999999999998</v>
      </c>
      <c r="E13" s="25">
        <f t="shared" si="1"/>
        <v>1</v>
      </c>
      <c r="F13" s="26" t="str">
        <f>IF(B13="","",IFERROR(INDEX(Benchmark_Ref!$C$2:$C$74,MATCH(B13,Benchmark_Ref!$A$2:$A$74,0)),"Check CN"))</f>
        <v/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8" t="str">
        <f t="shared" si="2"/>
        <v/>
      </c>
      <c r="AF13" s="28" t="str">
        <f t="shared" si="3"/>
        <v/>
      </c>
      <c r="AG13" s="29" t="str">
        <f t="shared" si="4"/>
        <v/>
      </c>
      <c r="AH13" s="38" t="str">
        <f t="shared" si="5"/>
        <v/>
      </c>
    </row>
    <row r="14" spans="1:34" ht="21.75" customHeight="1" x14ac:dyDescent="0.35">
      <c r="A14" s="24"/>
      <c r="B14" s="24"/>
      <c r="C14" s="24"/>
      <c r="D14" s="25">
        <f t="shared" si="0"/>
        <v>0.97499999999999998</v>
      </c>
      <c r="E14" s="25">
        <f t="shared" si="1"/>
        <v>1</v>
      </c>
      <c r="F14" s="26" t="str">
        <f>IF(B14="","",IFERROR(INDEX(Benchmark_Ref!$C$2:$C$74,MATCH(B14,Benchmark_Ref!$A$2:$A$74,0)),"Check CN"))</f>
        <v/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8" t="str">
        <f t="shared" si="2"/>
        <v/>
      </c>
      <c r="AF14" s="28" t="str">
        <f t="shared" si="3"/>
        <v/>
      </c>
      <c r="AG14" s="29" t="str">
        <f t="shared" si="4"/>
        <v/>
      </c>
      <c r="AH14" s="38" t="str">
        <f t="shared" si="5"/>
        <v/>
      </c>
    </row>
    <row r="15" spans="1:34" ht="21.75" customHeight="1" x14ac:dyDescent="0.35">
      <c r="A15" s="24"/>
      <c r="B15" s="24"/>
      <c r="C15" s="24"/>
      <c r="D15" s="25">
        <f t="shared" si="0"/>
        <v>0.97499999999999998</v>
      </c>
      <c r="E15" s="25">
        <f t="shared" si="1"/>
        <v>1</v>
      </c>
      <c r="F15" s="26" t="str">
        <f>IF(B15="","",IFERROR(INDEX(Benchmark_Ref!$C$2:$C$74,MATCH(B15,Benchmark_Ref!$A$2:$A$74,0)),"Check CN"))</f>
        <v/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8" t="str">
        <f t="shared" si="2"/>
        <v/>
      </c>
      <c r="AF15" s="28" t="str">
        <f t="shared" si="3"/>
        <v/>
      </c>
      <c r="AG15" s="29" t="str">
        <f t="shared" si="4"/>
        <v/>
      </c>
      <c r="AH15" s="38" t="str">
        <f t="shared" si="5"/>
        <v/>
      </c>
    </row>
    <row r="16" spans="1:34" ht="21.75" customHeight="1" x14ac:dyDescent="0.35">
      <c r="A16" s="24"/>
      <c r="B16" s="24"/>
      <c r="C16" s="24"/>
      <c r="D16" s="25">
        <f t="shared" si="0"/>
        <v>0.97499999999999998</v>
      </c>
      <c r="E16" s="25">
        <f t="shared" si="1"/>
        <v>1</v>
      </c>
      <c r="F16" s="26" t="str">
        <f>IF(B16="","",IFERROR(INDEX(Benchmark_Ref!$C$2:$C$74,MATCH(B16,Benchmark_Ref!$A$2:$A$74,0)),"Check CN"))</f>
        <v/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8" t="str">
        <f t="shared" si="2"/>
        <v/>
      </c>
      <c r="AF16" s="28" t="str">
        <f t="shared" si="3"/>
        <v/>
      </c>
      <c r="AG16" s="29" t="str">
        <f t="shared" si="4"/>
        <v/>
      </c>
      <c r="AH16" s="38" t="str">
        <f t="shared" si="5"/>
        <v/>
      </c>
    </row>
    <row r="17" spans="1:34" ht="21.75" customHeight="1" x14ac:dyDescent="0.35">
      <c r="A17" s="24"/>
      <c r="B17" s="24"/>
      <c r="C17" s="24"/>
      <c r="D17" s="25">
        <f t="shared" si="0"/>
        <v>0.97499999999999998</v>
      </c>
      <c r="E17" s="25">
        <f t="shared" si="1"/>
        <v>1</v>
      </c>
      <c r="F17" s="26" t="str">
        <f>IF(B17="","",IFERROR(INDEX(Benchmark_Ref!$C$2:$C$74,MATCH(B17,Benchmark_Ref!$A$2:$A$74,0)),"Check CN"))</f>
        <v/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8" t="str">
        <f t="shared" si="2"/>
        <v/>
      </c>
      <c r="AF17" s="28" t="str">
        <f t="shared" si="3"/>
        <v/>
      </c>
      <c r="AG17" s="29" t="str">
        <f t="shared" si="4"/>
        <v/>
      </c>
      <c r="AH17" s="38" t="str">
        <f t="shared" si="5"/>
        <v/>
      </c>
    </row>
    <row r="18" spans="1:34" ht="21.75" customHeight="1" x14ac:dyDescent="0.35">
      <c r="A18" s="24"/>
      <c r="B18" s="24"/>
      <c r="C18" s="24"/>
      <c r="D18" s="25">
        <f t="shared" si="0"/>
        <v>0.97499999999999998</v>
      </c>
      <c r="E18" s="25">
        <f t="shared" si="1"/>
        <v>1</v>
      </c>
      <c r="F18" s="26" t="str">
        <f>IF(B18="","",IFERROR(INDEX(Benchmark_Ref!$C$2:$C$74,MATCH(B18,Benchmark_Ref!$A$2:$A$74,0)),"Check CN"))</f>
        <v/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8" t="str">
        <f t="shared" si="2"/>
        <v/>
      </c>
      <c r="AF18" s="28" t="str">
        <f t="shared" si="3"/>
        <v/>
      </c>
      <c r="AG18" s="29" t="str">
        <f t="shared" si="4"/>
        <v/>
      </c>
      <c r="AH18" s="38" t="str">
        <f t="shared" si="5"/>
        <v/>
      </c>
    </row>
    <row r="19" spans="1:34" ht="21.75" customHeight="1" x14ac:dyDescent="0.35">
      <c r="A19" s="24"/>
      <c r="B19" s="24"/>
      <c r="C19" s="24"/>
      <c r="D19" s="25">
        <f t="shared" si="0"/>
        <v>0.97499999999999998</v>
      </c>
      <c r="E19" s="25">
        <f t="shared" si="1"/>
        <v>1</v>
      </c>
      <c r="F19" s="26" t="str">
        <f>IF(B19="","",IFERROR(INDEX(Benchmark_Ref!$C$2:$C$74,MATCH(B19,Benchmark_Ref!$A$2:$A$74,0)),"Check CN"))</f>
        <v/>
      </c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8" t="str">
        <f t="shared" si="2"/>
        <v/>
      </c>
      <c r="AF19" s="28" t="str">
        <f t="shared" si="3"/>
        <v/>
      </c>
      <c r="AG19" s="29" t="str">
        <f t="shared" si="4"/>
        <v/>
      </c>
      <c r="AH19" s="38" t="str">
        <f t="shared" si="5"/>
        <v/>
      </c>
    </row>
    <row r="20" spans="1:34" ht="21.75" customHeight="1" x14ac:dyDescent="0.35">
      <c r="A20" s="24"/>
      <c r="B20" s="24"/>
      <c r="C20" s="24"/>
      <c r="D20" s="25">
        <f t="shared" si="0"/>
        <v>0.97499999999999998</v>
      </c>
      <c r="E20" s="25">
        <f t="shared" si="1"/>
        <v>1</v>
      </c>
      <c r="F20" s="26" t="str">
        <f>IF(B20="","",IFERROR(INDEX(Benchmark_Ref!$C$2:$C$74,MATCH(B20,Benchmark_Ref!$A$2:$A$74,0)),"Check CN"))</f>
        <v/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8" t="str">
        <f t="shared" si="2"/>
        <v/>
      </c>
      <c r="AF20" s="28" t="str">
        <f t="shared" si="3"/>
        <v/>
      </c>
      <c r="AG20" s="29" t="str">
        <f t="shared" si="4"/>
        <v/>
      </c>
      <c r="AH20" s="38" t="str">
        <f t="shared" si="5"/>
        <v/>
      </c>
    </row>
    <row r="21" spans="1:34" ht="21.75" customHeight="1" x14ac:dyDescent="0.35">
      <c r="A21" s="24"/>
      <c r="B21" s="24"/>
      <c r="C21" s="24"/>
      <c r="D21" s="25">
        <f t="shared" si="0"/>
        <v>0.97499999999999998</v>
      </c>
      <c r="E21" s="25">
        <f t="shared" si="1"/>
        <v>1</v>
      </c>
      <c r="F21" s="26" t="str">
        <f>IF(B21="","",IFERROR(INDEX(Benchmark_Ref!$C$2:$C$74,MATCH(B21,Benchmark_Ref!$A$2:$A$74,0)),"Check CN"))</f>
        <v/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8" t="str">
        <f t="shared" si="2"/>
        <v/>
      </c>
      <c r="AF21" s="28" t="str">
        <f t="shared" si="3"/>
        <v/>
      </c>
      <c r="AG21" s="29" t="str">
        <f t="shared" si="4"/>
        <v/>
      </c>
      <c r="AH21" s="38" t="str">
        <f t="shared" si="5"/>
        <v/>
      </c>
    </row>
    <row r="22" spans="1:34" ht="21.75" customHeight="1" x14ac:dyDescent="0.35">
      <c r="A22" s="24"/>
      <c r="B22" s="24"/>
      <c r="C22" s="24"/>
      <c r="D22" s="25">
        <f t="shared" si="0"/>
        <v>0.97499999999999998</v>
      </c>
      <c r="E22" s="25">
        <f t="shared" si="1"/>
        <v>1</v>
      </c>
      <c r="F22" s="26" t="str">
        <f>IF(B22="","",IFERROR(INDEX(Benchmark_Ref!$C$2:$C$74,MATCH(B22,Benchmark_Ref!$A$2:$A$74,0)),"Check CN"))</f>
        <v/>
      </c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8" t="str">
        <f t="shared" si="2"/>
        <v/>
      </c>
      <c r="AF22" s="28" t="str">
        <f t="shared" si="3"/>
        <v/>
      </c>
      <c r="AG22" s="29" t="str">
        <f t="shared" si="4"/>
        <v/>
      </c>
      <c r="AH22" s="38" t="str">
        <f t="shared" si="5"/>
        <v/>
      </c>
    </row>
    <row r="23" spans="1:34" ht="21.75" customHeight="1" x14ac:dyDescent="0.35">
      <c r="A23" s="24"/>
      <c r="B23" s="24"/>
      <c r="C23" s="24"/>
      <c r="D23" s="25">
        <f t="shared" si="0"/>
        <v>0.97499999999999998</v>
      </c>
      <c r="E23" s="25">
        <f t="shared" si="1"/>
        <v>1</v>
      </c>
      <c r="F23" s="26" t="str">
        <f>IF(B23="","",IFERROR(INDEX(Benchmark_Ref!$C$2:$C$74,MATCH(B23,Benchmark_Ref!$A$2:$A$74,0)),"Check CN"))</f>
        <v/>
      </c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8" t="str">
        <f t="shared" si="2"/>
        <v/>
      </c>
      <c r="AF23" s="28" t="str">
        <f t="shared" si="3"/>
        <v/>
      </c>
      <c r="AG23" s="29" t="str">
        <f t="shared" si="4"/>
        <v/>
      </c>
      <c r="AH23" s="38" t="str">
        <f t="shared" si="5"/>
        <v/>
      </c>
    </row>
    <row r="24" spans="1:34" ht="21.75" customHeight="1" x14ac:dyDescent="0.35">
      <c r="A24" s="24"/>
      <c r="B24" s="24"/>
      <c r="C24" s="24"/>
      <c r="D24" s="25">
        <f t="shared" si="0"/>
        <v>0.97499999999999998</v>
      </c>
      <c r="E24" s="25">
        <f t="shared" si="1"/>
        <v>1</v>
      </c>
      <c r="F24" s="26" t="str">
        <f>IF(B24="","",IFERROR(INDEX(Benchmark_Ref!$C$2:$C$74,MATCH(B24,Benchmark_Ref!$A$2:$A$74,0)),"Check CN"))</f>
        <v/>
      </c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8" t="str">
        <f t="shared" si="2"/>
        <v/>
      </c>
      <c r="AF24" s="28" t="str">
        <f t="shared" si="3"/>
        <v/>
      </c>
      <c r="AG24" s="29" t="str">
        <f t="shared" si="4"/>
        <v/>
      </c>
      <c r="AH24" s="38" t="str">
        <f t="shared" si="5"/>
        <v/>
      </c>
    </row>
    <row r="25" spans="1:34" ht="21.75" customHeight="1" x14ac:dyDescent="0.35">
      <c r="A25" s="24"/>
      <c r="B25" s="24"/>
      <c r="C25" s="24"/>
      <c r="D25" s="25">
        <f t="shared" si="0"/>
        <v>0.97499999999999998</v>
      </c>
      <c r="E25" s="25">
        <f t="shared" si="1"/>
        <v>1</v>
      </c>
      <c r="F25" s="26" t="str">
        <f>IF(B25="","",IFERROR(INDEX(Benchmark_Ref!$C$2:$C$74,MATCH(B25,Benchmark_Ref!$A$2:$A$74,0)),"Check CN"))</f>
        <v/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8" t="str">
        <f t="shared" si="2"/>
        <v/>
      </c>
      <c r="AF25" s="28" t="str">
        <f t="shared" si="3"/>
        <v/>
      </c>
      <c r="AG25" s="29" t="str">
        <f t="shared" si="4"/>
        <v/>
      </c>
      <c r="AH25" s="38" t="str">
        <f t="shared" si="5"/>
        <v/>
      </c>
    </row>
    <row r="26" spans="1:34" ht="21.75" customHeight="1" x14ac:dyDescent="0.35">
      <c r="A26" s="24"/>
      <c r="B26" s="24"/>
      <c r="C26" s="24"/>
      <c r="D26" s="25">
        <f t="shared" si="0"/>
        <v>0.97499999999999998</v>
      </c>
      <c r="E26" s="25">
        <f t="shared" si="1"/>
        <v>1</v>
      </c>
      <c r="F26" s="26" t="str">
        <f>IF(B26="","",IFERROR(INDEX(Benchmark_Ref!$C$2:$C$74,MATCH(B26,Benchmark_Ref!$A$2:$A$74,0)),"Check CN"))</f>
        <v/>
      </c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8" t="str">
        <f t="shared" si="2"/>
        <v/>
      </c>
      <c r="AF26" s="28" t="str">
        <f t="shared" si="3"/>
        <v/>
      </c>
      <c r="AG26" s="29" t="str">
        <f t="shared" si="4"/>
        <v/>
      </c>
      <c r="AH26" s="38" t="str">
        <f t="shared" si="5"/>
        <v/>
      </c>
    </row>
    <row r="27" spans="1:34" ht="21.75" customHeight="1" x14ac:dyDescent="0.35">
      <c r="A27" s="24"/>
      <c r="B27" s="24"/>
      <c r="C27" s="24"/>
      <c r="D27" s="25">
        <f t="shared" si="0"/>
        <v>0.97499999999999998</v>
      </c>
      <c r="E27" s="25">
        <f t="shared" si="1"/>
        <v>1</v>
      </c>
      <c r="F27" s="26" t="str">
        <f>IF(B27="","",IFERROR(INDEX(Benchmark_Ref!$C$2:$C$74,MATCH(B27,Benchmark_Ref!$A$2:$A$74,0)),"Check CN"))</f>
        <v/>
      </c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8" t="str">
        <f t="shared" si="2"/>
        <v/>
      </c>
      <c r="AF27" s="28" t="str">
        <f t="shared" si="3"/>
        <v/>
      </c>
      <c r="AG27" s="29" t="str">
        <f t="shared" si="4"/>
        <v/>
      </c>
      <c r="AH27" s="38" t="str">
        <f t="shared" si="5"/>
        <v/>
      </c>
    </row>
    <row r="28" spans="1:34" ht="31.5" customHeight="1" x14ac:dyDescent="0.35">
      <c r="A28" s="62" t="s">
        <v>124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</row>
  </sheetData>
  <mergeCells count="21">
    <mergeCell ref="A1:AH1"/>
    <mergeCell ref="A2:AH2"/>
    <mergeCell ref="A3:AH3"/>
    <mergeCell ref="E4:AH4"/>
    <mergeCell ref="A5:A6"/>
    <mergeCell ref="B5:B6"/>
    <mergeCell ref="C5:C6"/>
    <mergeCell ref="D5:D6"/>
    <mergeCell ref="E5:E6"/>
    <mergeCell ref="F5:F6"/>
    <mergeCell ref="G5:J5"/>
    <mergeCell ref="K5:N5"/>
    <mergeCell ref="O5:R5"/>
    <mergeCell ref="S5:V5"/>
    <mergeCell ref="W5:Z5"/>
    <mergeCell ref="AA5:AD5"/>
    <mergeCell ref="AE5:AE6"/>
    <mergeCell ref="AF5:AF6"/>
    <mergeCell ref="AG5:AG6"/>
    <mergeCell ref="AH5:AH6"/>
    <mergeCell ref="A28:AH28"/>
  </mergeCells>
  <phoneticPr fontId="21" type="noConversion"/>
  <pageMargins left="0.75" right="0.75" top="1" bottom="1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400-000000000000}">
          <x14:formula1>
            <xm:f>Benchmark_Ref!$A$2:$A$74</xm:f>
          </x14:formula1>
          <x14:formula2>
            <xm:f>0</xm:f>
          </x14:formula2>
          <xm:sqref>B8:B27 AB8:AB27 L8:L27 P8:P27 T8:T27 X8:X27 H8:H27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74"/>
  <sheetViews>
    <sheetView showGridLines="0" tabSelected="1" zoomScaleNormal="100" workbookViewId="0"/>
  </sheetViews>
  <sheetFormatPr defaultColWidth="8.6328125" defaultRowHeight="14.5" x14ac:dyDescent="0.35"/>
  <cols>
    <col min="1" max="1" width="14" customWidth="1"/>
    <col min="2" max="2" width="55" customWidth="1"/>
    <col min="3" max="3" width="18" customWidth="1"/>
    <col min="5" max="5" width="20" customWidth="1"/>
  </cols>
  <sheetData>
    <row r="1" spans="1:5" ht="30" customHeight="1" x14ac:dyDescent="0.35">
      <c r="A1" s="3" t="s">
        <v>125</v>
      </c>
      <c r="B1" s="3" t="s">
        <v>126</v>
      </c>
      <c r="C1" s="3" t="s">
        <v>127</v>
      </c>
      <c r="D1" s="3" t="s">
        <v>128</v>
      </c>
      <c r="E1" s="3" t="s">
        <v>129</v>
      </c>
    </row>
    <row r="2" spans="1:5" ht="18" customHeight="1" x14ac:dyDescent="0.35">
      <c r="A2" s="39" t="s">
        <v>130</v>
      </c>
      <c r="B2" s="39" t="s">
        <v>131</v>
      </c>
      <c r="C2" s="40">
        <v>1.361</v>
      </c>
      <c r="D2" s="40">
        <v>1.361</v>
      </c>
      <c r="E2" s="39" t="s">
        <v>132</v>
      </c>
    </row>
    <row r="3" spans="1:5" ht="18" customHeight="1" x14ac:dyDescent="0.35">
      <c r="A3" s="41" t="s">
        <v>133</v>
      </c>
      <c r="B3" s="41" t="s">
        <v>134</v>
      </c>
      <c r="C3" s="42">
        <v>1.361</v>
      </c>
      <c r="D3" s="42">
        <v>1.361</v>
      </c>
      <c r="E3" s="41" t="s">
        <v>132</v>
      </c>
    </row>
    <row r="4" spans="1:5" ht="18" customHeight="1" x14ac:dyDescent="0.35">
      <c r="A4" s="39" t="s">
        <v>90</v>
      </c>
      <c r="B4" s="39" t="s">
        <v>135</v>
      </c>
      <c r="C4" s="40">
        <v>1.361</v>
      </c>
      <c r="D4" s="40">
        <v>1.361</v>
      </c>
      <c r="E4" s="39" t="s">
        <v>132</v>
      </c>
    </row>
    <row r="5" spans="1:5" ht="18" customHeight="1" x14ac:dyDescent="0.35">
      <c r="A5" s="41" t="s">
        <v>87</v>
      </c>
      <c r="B5" s="41" t="s">
        <v>136</v>
      </c>
      <c r="C5" s="42">
        <v>1.1419999999999999</v>
      </c>
      <c r="D5" s="42">
        <v>1.1419999999999999</v>
      </c>
      <c r="E5" s="41" t="s">
        <v>132</v>
      </c>
    </row>
    <row r="6" spans="1:5" ht="18" customHeight="1" x14ac:dyDescent="0.35">
      <c r="A6" s="39" t="s">
        <v>137</v>
      </c>
      <c r="B6" s="39" t="s">
        <v>138</v>
      </c>
      <c r="C6" s="40">
        <v>1.1419999999999999</v>
      </c>
      <c r="D6" s="40">
        <v>1.1419999999999999</v>
      </c>
      <c r="E6" s="39" t="s">
        <v>132</v>
      </c>
    </row>
    <row r="7" spans="1:5" ht="18" customHeight="1" x14ac:dyDescent="0.35">
      <c r="A7" s="41" t="s">
        <v>139</v>
      </c>
      <c r="B7" s="41" t="s">
        <v>140</v>
      </c>
      <c r="C7" s="42">
        <v>1.1419999999999999</v>
      </c>
      <c r="D7" s="42">
        <v>1.1419999999999999</v>
      </c>
      <c r="E7" s="41" t="s">
        <v>132</v>
      </c>
    </row>
    <row r="8" spans="1:5" ht="18" customHeight="1" x14ac:dyDescent="0.35">
      <c r="A8" s="39" t="s">
        <v>141</v>
      </c>
      <c r="B8" s="39" t="s">
        <v>142</v>
      </c>
      <c r="C8" s="40">
        <v>1.1419999999999999</v>
      </c>
      <c r="D8" s="40">
        <v>1.1419999999999999</v>
      </c>
      <c r="E8" s="39" t="s">
        <v>132</v>
      </c>
    </row>
    <row r="9" spans="1:5" ht="18" customHeight="1" x14ac:dyDescent="0.35">
      <c r="A9" s="41" t="s">
        <v>143</v>
      </c>
      <c r="B9" s="41" t="s">
        <v>144</v>
      </c>
      <c r="C9" s="42">
        <v>1.1419999999999999</v>
      </c>
      <c r="D9" s="42">
        <v>1.1419999999999999</v>
      </c>
      <c r="E9" s="41" t="s">
        <v>132</v>
      </c>
    </row>
    <row r="10" spans="1:5" ht="18" customHeight="1" x14ac:dyDescent="0.35">
      <c r="A10" s="39" t="s">
        <v>123</v>
      </c>
      <c r="B10" s="39" t="s">
        <v>145</v>
      </c>
      <c r="C10" s="40">
        <v>2.39</v>
      </c>
      <c r="D10" s="40">
        <v>2.39</v>
      </c>
      <c r="E10" s="39" t="s">
        <v>132</v>
      </c>
    </row>
    <row r="11" spans="1:5" ht="18" customHeight="1" x14ac:dyDescent="0.35">
      <c r="A11" s="41" t="s">
        <v>146</v>
      </c>
      <c r="B11" s="41" t="s">
        <v>147</v>
      </c>
      <c r="C11" s="42">
        <v>1.089</v>
      </c>
      <c r="D11" s="42">
        <v>1.21</v>
      </c>
      <c r="E11" s="41"/>
    </row>
    <row r="12" spans="1:5" ht="18" customHeight="1" x14ac:dyDescent="0.35">
      <c r="A12" s="39" t="s">
        <v>148</v>
      </c>
      <c r="B12" s="39" t="s">
        <v>149</v>
      </c>
      <c r="C12" s="40">
        <v>1.089</v>
      </c>
      <c r="D12" s="40">
        <v>1.21</v>
      </c>
      <c r="E12" s="39"/>
    </row>
    <row r="13" spans="1:5" ht="18" customHeight="1" x14ac:dyDescent="0.35">
      <c r="A13" s="41" t="s">
        <v>150</v>
      </c>
      <c r="B13" s="41" t="s">
        <v>151</v>
      </c>
      <c r="C13" s="42">
        <v>1.089</v>
      </c>
      <c r="D13" s="42">
        <v>1.21</v>
      </c>
      <c r="E13" s="41"/>
    </row>
    <row r="14" spans="1:5" ht="18" customHeight="1" x14ac:dyDescent="0.35">
      <c r="A14" s="39" t="s">
        <v>152</v>
      </c>
      <c r="B14" s="39" t="s">
        <v>153</v>
      </c>
      <c r="C14" s="40">
        <v>1.089</v>
      </c>
      <c r="D14" s="40">
        <v>1.21</v>
      </c>
      <c r="E14" s="39"/>
    </row>
    <row r="15" spans="1:5" ht="18" customHeight="1" x14ac:dyDescent="0.35">
      <c r="A15" s="41" t="s">
        <v>154</v>
      </c>
      <c r="B15" s="41" t="s">
        <v>155</v>
      </c>
      <c r="C15" s="42">
        <v>1.089</v>
      </c>
      <c r="D15" s="42">
        <v>1.21</v>
      </c>
      <c r="E15" s="41"/>
    </row>
    <row r="16" spans="1:5" ht="18" customHeight="1" x14ac:dyDescent="0.35">
      <c r="A16" s="39" t="s">
        <v>156</v>
      </c>
      <c r="B16" s="39" t="s">
        <v>157</v>
      </c>
      <c r="C16" s="40">
        <v>1.089</v>
      </c>
      <c r="D16" s="40">
        <v>1.21</v>
      </c>
      <c r="E16" s="39"/>
    </row>
    <row r="17" spans="1:5" ht="18" customHeight="1" x14ac:dyDescent="0.35">
      <c r="A17" s="41" t="s">
        <v>158</v>
      </c>
      <c r="B17" s="41" t="s">
        <v>159</v>
      </c>
      <c r="C17" s="42">
        <v>1.089</v>
      </c>
      <c r="D17" s="42">
        <v>1.21</v>
      </c>
      <c r="E17" s="41"/>
    </row>
    <row r="18" spans="1:5" ht="18" customHeight="1" x14ac:dyDescent="0.35">
      <c r="A18" s="39" t="s">
        <v>160</v>
      </c>
      <c r="B18" s="39" t="s">
        <v>161</v>
      </c>
      <c r="C18" s="40">
        <v>0.29499999999999998</v>
      </c>
      <c r="D18" s="40">
        <v>0.39700000000000002</v>
      </c>
      <c r="E18" s="39"/>
    </row>
    <row r="19" spans="1:5" ht="18" customHeight="1" x14ac:dyDescent="0.35">
      <c r="A19" s="41" t="s">
        <v>162</v>
      </c>
      <c r="B19" s="41" t="s">
        <v>163</v>
      </c>
      <c r="C19" s="42">
        <v>0.29499999999999998</v>
      </c>
      <c r="D19" s="42">
        <v>0.39700000000000002</v>
      </c>
      <c r="E19" s="41"/>
    </row>
    <row r="20" spans="1:5" ht="18" customHeight="1" x14ac:dyDescent="0.35">
      <c r="A20" s="39" t="s">
        <v>164</v>
      </c>
      <c r="B20" s="39" t="s">
        <v>165</v>
      </c>
      <c r="C20" s="40">
        <v>8.5999999999999993E-2</v>
      </c>
      <c r="D20" s="40">
        <v>8.5999999999999993E-2</v>
      </c>
      <c r="E20" s="39"/>
    </row>
    <row r="21" spans="1:5" ht="18" customHeight="1" x14ac:dyDescent="0.35">
      <c r="A21" s="41" t="s">
        <v>166</v>
      </c>
      <c r="B21" s="41" t="s">
        <v>167</v>
      </c>
      <c r="C21" s="42">
        <v>0.15</v>
      </c>
      <c r="D21" s="42">
        <v>1.288</v>
      </c>
      <c r="E21" s="41" t="s">
        <v>168</v>
      </c>
    </row>
    <row r="22" spans="1:5" ht="18" customHeight="1" x14ac:dyDescent="0.35">
      <c r="A22" s="39" t="s">
        <v>169</v>
      </c>
      <c r="B22" s="39" t="s">
        <v>170</v>
      </c>
      <c r="C22" s="40">
        <v>0.188</v>
      </c>
      <c r="D22" s="40">
        <v>1.3640000000000001</v>
      </c>
      <c r="E22" s="39" t="s">
        <v>168</v>
      </c>
    </row>
    <row r="23" spans="1:5" ht="18" customHeight="1" x14ac:dyDescent="0.35">
      <c r="A23" s="41" t="s">
        <v>169</v>
      </c>
      <c r="B23" s="41" t="s">
        <v>171</v>
      </c>
      <c r="C23" s="42">
        <v>6.5000000000000002E-2</v>
      </c>
      <c r="D23" s="42">
        <v>0.47499999999999998</v>
      </c>
      <c r="E23" s="41" t="s">
        <v>172</v>
      </c>
    </row>
    <row r="24" spans="1:5" ht="18" customHeight="1" x14ac:dyDescent="0.35">
      <c r="A24" s="39" t="s">
        <v>169</v>
      </c>
      <c r="B24" s="39" t="s">
        <v>173</v>
      </c>
      <c r="C24" s="40">
        <v>6.5000000000000002E-2</v>
      </c>
      <c r="D24" s="40">
        <v>6.6000000000000003E-2</v>
      </c>
      <c r="E24" s="39" t="s">
        <v>174</v>
      </c>
    </row>
    <row r="25" spans="1:5" ht="18" customHeight="1" x14ac:dyDescent="0.35">
      <c r="A25" s="41" t="s">
        <v>175</v>
      </c>
      <c r="B25" s="41" t="s">
        <v>176</v>
      </c>
      <c r="C25" s="42">
        <v>0.188</v>
      </c>
      <c r="D25" s="42">
        <v>1.3640000000000001</v>
      </c>
      <c r="E25" s="41" t="s">
        <v>168</v>
      </c>
    </row>
    <row r="26" spans="1:5" ht="18" customHeight="1" x14ac:dyDescent="0.35">
      <c r="A26" s="39" t="s">
        <v>177</v>
      </c>
      <c r="B26" s="39" t="s">
        <v>178</v>
      </c>
      <c r="C26" s="40">
        <v>0.188</v>
      </c>
      <c r="D26" s="40">
        <v>1.3640000000000001</v>
      </c>
      <c r="E26" s="39" t="s">
        <v>168</v>
      </c>
    </row>
    <row r="27" spans="1:5" ht="18" customHeight="1" x14ac:dyDescent="0.35">
      <c r="A27" s="41" t="s">
        <v>177</v>
      </c>
      <c r="B27" s="41" t="s">
        <v>179</v>
      </c>
      <c r="C27" s="42">
        <v>6.5000000000000002E-2</v>
      </c>
      <c r="D27" s="42">
        <v>0.47499999999999998</v>
      </c>
      <c r="E27" s="41" t="s">
        <v>172</v>
      </c>
    </row>
    <row r="28" spans="1:5" ht="18" customHeight="1" x14ac:dyDescent="0.35">
      <c r="A28" s="39" t="s">
        <v>180</v>
      </c>
      <c r="B28" s="39" t="s">
        <v>181</v>
      </c>
      <c r="C28" s="40">
        <v>0.188</v>
      </c>
      <c r="D28" s="40">
        <v>1.3640000000000001</v>
      </c>
      <c r="E28" s="39" t="s">
        <v>168</v>
      </c>
    </row>
    <row r="29" spans="1:5" ht="18" customHeight="1" x14ac:dyDescent="0.35">
      <c r="A29" s="41" t="s">
        <v>180</v>
      </c>
      <c r="B29" s="41" t="s">
        <v>182</v>
      </c>
      <c r="C29" s="42">
        <v>6.5000000000000002E-2</v>
      </c>
      <c r="D29" s="42">
        <v>0.47499999999999998</v>
      </c>
      <c r="E29" s="41" t="s">
        <v>172</v>
      </c>
    </row>
    <row r="30" spans="1:5" ht="18" customHeight="1" x14ac:dyDescent="0.35">
      <c r="A30" s="39" t="s">
        <v>85</v>
      </c>
      <c r="B30" s="39" t="s">
        <v>183</v>
      </c>
      <c r="C30" s="40">
        <v>0.128</v>
      </c>
      <c r="D30" s="40">
        <v>1.1890000000000001</v>
      </c>
      <c r="E30" s="39" t="s">
        <v>132</v>
      </c>
    </row>
    <row r="31" spans="1:5" ht="18" customHeight="1" x14ac:dyDescent="0.35">
      <c r="A31" s="41" t="s">
        <v>184</v>
      </c>
      <c r="B31" s="41" t="s">
        <v>185</v>
      </c>
      <c r="C31" s="42">
        <v>0.128</v>
      </c>
      <c r="D31" s="42">
        <v>1.1890000000000001</v>
      </c>
      <c r="E31" s="41" t="s">
        <v>132</v>
      </c>
    </row>
    <row r="32" spans="1:5" ht="18" customHeight="1" x14ac:dyDescent="0.35">
      <c r="A32" s="39" t="s">
        <v>186</v>
      </c>
      <c r="B32" s="39" t="s">
        <v>187</v>
      </c>
      <c r="C32" s="40">
        <v>0.128</v>
      </c>
      <c r="D32" s="40">
        <v>1.1890000000000001</v>
      </c>
      <c r="E32" s="39" t="s">
        <v>132</v>
      </c>
    </row>
    <row r="33" spans="1:5" ht="18" customHeight="1" x14ac:dyDescent="0.35">
      <c r="A33" s="41" t="s">
        <v>188</v>
      </c>
      <c r="B33" s="41" t="s">
        <v>189</v>
      </c>
      <c r="C33" s="42">
        <v>3.7999999999999999E-2</v>
      </c>
      <c r="D33" s="42">
        <v>1.3640000000000001</v>
      </c>
      <c r="E33" s="41" t="s">
        <v>168</v>
      </c>
    </row>
    <row r="34" spans="1:5" ht="18" customHeight="1" x14ac:dyDescent="0.35">
      <c r="A34" s="39" t="s">
        <v>188</v>
      </c>
      <c r="B34" s="39" t="s">
        <v>190</v>
      </c>
      <c r="C34" s="40">
        <v>3.7999999999999999E-2</v>
      </c>
      <c r="D34" s="40">
        <v>0.47499999999999998</v>
      </c>
      <c r="E34" s="39" t="s">
        <v>172</v>
      </c>
    </row>
    <row r="35" spans="1:5" ht="18" customHeight="1" x14ac:dyDescent="0.35">
      <c r="A35" s="41" t="s">
        <v>188</v>
      </c>
      <c r="B35" s="41" t="s">
        <v>191</v>
      </c>
      <c r="C35" s="42">
        <v>3.7999999999999999E-2</v>
      </c>
      <c r="D35" s="42">
        <v>6.6000000000000003E-2</v>
      </c>
      <c r="E35" s="41" t="s">
        <v>174</v>
      </c>
    </row>
    <row r="36" spans="1:5" ht="18" customHeight="1" x14ac:dyDescent="0.35">
      <c r="A36" s="39" t="s">
        <v>192</v>
      </c>
      <c r="B36" s="39" t="s">
        <v>193</v>
      </c>
      <c r="C36" s="40">
        <v>3.7999999999999999E-2</v>
      </c>
      <c r="D36" s="40">
        <v>1.3640000000000001</v>
      </c>
      <c r="E36" s="39" t="s">
        <v>168</v>
      </c>
    </row>
    <row r="37" spans="1:5" ht="18" customHeight="1" x14ac:dyDescent="0.35">
      <c r="A37" s="41" t="s">
        <v>194</v>
      </c>
      <c r="B37" s="41" t="s">
        <v>195</v>
      </c>
      <c r="C37" s="42">
        <v>3.7999999999999999E-2</v>
      </c>
      <c r="D37" s="42">
        <v>1.3640000000000001</v>
      </c>
      <c r="E37" s="41" t="s">
        <v>168</v>
      </c>
    </row>
    <row r="38" spans="1:5" ht="18" customHeight="1" x14ac:dyDescent="0.35">
      <c r="A38" s="39" t="s">
        <v>194</v>
      </c>
      <c r="B38" s="39" t="s">
        <v>196</v>
      </c>
      <c r="C38" s="40">
        <v>3.7999999999999999E-2</v>
      </c>
      <c r="D38" s="40">
        <v>0.47499999999999998</v>
      </c>
      <c r="E38" s="39" t="s">
        <v>172</v>
      </c>
    </row>
    <row r="39" spans="1:5" ht="18" customHeight="1" x14ac:dyDescent="0.35">
      <c r="A39" s="41" t="s">
        <v>197</v>
      </c>
      <c r="B39" s="41" t="s">
        <v>198</v>
      </c>
      <c r="C39" s="42">
        <v>0.109</v>
      </c>
      <c r="D39" s="42">
        <v>1.2250000000000001</v>
      </c>
      <c r="E39" s="41" t="s">
        <v>132</v>
      </c>
    </row>
    <row r="40" spans="1:5" ht="18" customHeight="1" x14ac:dyDescent="0.35">
      <c r="A40" s="39" t="s">
        <v>199</v>
      </c>
      <c r="B40" s="39" t="s">
        <v>200</v>
      </c>
      <c r="C40" s="40">
        <v>0.109</v>
      </c>
      <c r="D40" s="40">
        <v>1.2250000000000001</v>
      </c>
      <c r="E40" s="39" t="s">
        <v>132</v>
      </c>
    </row>
    <row r="41" spans="1:5" ht="18" customHeight="1" x14ac:dyDescent="0.35">
      <c r="A41" s="41" t="s">
        <v>201</v>
      </c>
      <c r="B41" s="41" t="s">
        <v>202</v>
      </c>
      <c r="C41" s="42">
        <v>0.109</v>
      </c>
      <c r="D41" s="42">
        <v>1.2250000000000001</v>
      </c>
      <c r="E41" s="41" t="s">
        <v>132</v>
      </c>
    </row>
    <row r="42" spans="1:5" ht="18" customHeight="1" x14ac:dyDescent="0.35">
      <c r="A42" s="39" t="s">
        <v>203</v>
      </c>
      <c r="B42" s="39" t="s">
        <v>204</v>
      </c>
      <c r="C42" s="40">
        <v>0.109</v>
      </c>
      <c r="D42" s="40">
        <v>1.2250000000000001</v>
      </c>
      <c r="E42" s="39" t="s">
        <v>132</v>
      </c>
    </row>
    <row r="43" spans="1:5" ht="18" customHeight="1" x14ac:dyDescent="0.35">
      <c r="A43" s="41" t="s">
        <v>205</v>
      </c>
      <c r="B43" s="41" t="s">
        <v>206</v>
      </c>
      <c r="C43" s="42">
        <v>0.109</v>
      </c>
      <c r="D43" s="42">
        <v>1.2250000000000001</v>
      </c>
      <c r="E43" s="41" t="s">
        <v>132</v>
      </c>
    </row>
    <row r="44" spans="1:5" ht="18" customHeight="1" x14ac:dyDescent="0.35">
      <c r="A44" s="39" t="s">
        <v>207</v>
      </c>
      <c r="B44" s="39" t="s">
        <v>208</v>
      </c>
      <c r="C44" s="40">
        <v>0.109</v>
      </c>
      <c r="D44" s="40">
        <v>1.613</v>
      </c>
      <c r="E44" s="39" t="s">
        <v>209</v>
      </c>
    </row>
    <row r="45" spans="1:5" ht="18" customHeight="1" x14ac:dyDescent="0.35">
      <c r="A45" s="41" t="s">
        <v>210</v>
      </c>
      <c r="B45" s="41" t="s">
        <v>211</v>
      </c>
      <c r="C45" s="42">
        <v>0.109</v>
      </c>
      <c r="D45" s="42">
        <v>1.613</v>
      </c>
      <c r="E45" s="41" t="s">
        <v>209</v>
      </c>
    </row>
    <row r="46" spans="1:5" ht="18" customHeight="1" x14ac:dyDescent="0.35">
      <c r="A46" s="39" t="s">
        <v>212</v>
      </c>
      <c r="B46" s="39" t="s">
        <v>213</v>
      </c>
      <c r="C46" s="40">
        <v>0.109</v>
      </c>
      <c r="D46" s="40">
        <v>1.613</v>
      </c>
      <c r="E46" s="39" t="s">
        <v>209</v>
      </c>
    </row>
    <row r="47" spans="1:5" ht="18" customHeight="1" x14ac:dyDescent="0.35">
      <c r="A47" s="41" t="s">
        <v>214</v>
      </c>
      <c r="B47" s="41" t="s">
        <v>215</v>
      </c>
      <c r="C47" s="42">
        <v>0.109</v>
      </c>
      <c r="D47" s="42">
        <v>1.613</v>
      </c>
      <c r="E47" s="41" t="s">
        <v>216</v>
      </c>
    </row>
    <row r="48" spans="1:5" ht="18" customHeight="1" x14ac:dyDescent="0.35">
      <c r="A48" s="39" t="s">
        <v>217</v>
      </c>
      <c r="B48" s="39" t="s">
        <v>218</v>
      </c>
      <c r="C48" s="40">
        <v>5.7000000000000002E-2</v>
      </c>
      <c r="D48" s="40">
        <v>1.383</v>
      </c>
      <c r="E48" s="39" t="s">
        <v>168</v>
      </c>
    </row>
    <row r="49" spans="1:5" ht="18" customHeight="1" x14ac:dyDescent="0.35">
      <c r="A49" s="41" t="s">
        <v>217</v>
      </c>
      <c r="B49" s="41" t="s">
        <v>219</v>
      </c>
      <c r="C49" s="42">
        <v>5.7000000000000002E-2</v>
      </c>
      <c r="D49" s="42">
        <v>0.49399999999999999</v>
      </c>
      <c r="E49" s="41" t="s">
        <v>172</v>
      </c>
    </row>
    <row r="50" spans="1:5" ht="18" customHeight="1" x14ac:dyDescent="0.35">
      <c r="A50" s="39" t="s">
        <v>217</v>
      </c>
      <c r="B50" s="39" t="s">
        <v>220</v>
      </c>
      <c r="C50" s="40">
        <v>5.7000000000000002E-2</v>
      </c>
      <c r="D50" s="40">
        <v>8.5000000000000006E-2</v>
      </c>
      <c r="E50" s="39" t="s">
        <v>174</v>
      </c>
    </row>
    <row r="51" spans="1:5" ht="18" customHeight="1" x14ac:dyDescent="0.35">
      <c r="A51" s="41" t="s">
        <v>221</v>
      </c>
      <c r="B51" s="41" t="s">
        <v>222</v>
      </c>
      <c r="C51" s="42">
        <v>5.7000000000000002E-2</v>
      </c>
      <c r="D51" s="42">
        <v>1.173</v>
      </c>
      <c r="E51" s="41" t="s">
        <v>132</v>
      </c>
    </row>
    <row r="52" spans="1:5" ht="18" customHeight="1" x14ac:dyDescent="0.35">
      <c r="A52" s="39" t="s">
        <v>223</v>
      </c>
      <c r="B52" s="39" t="s">
        <v>224</v>
      </c>
      <c r="C52" s="40">
        <v>5.7000000000000002E-2</v>
      </c>
      <c r="D52" s="40">
        <v>1.173</v>
      </c>
      <c r="E52" s="39" t="s">
        <v>132</v>
      </c>
    </row>
    <row r="53" spans="1:5" ht="18" customHeight="1" x14ac:dyDescent="0.35">
      <c r="A53" s="41" t="s">
        <v>225</v>
      </c>
      <c r="B53" s="41" t="s">
        <v>226</v>
      </c>
      <c r="C53" s="42">
        <v>5.7000000000000002E-2</v>
      </c>
      <c r="D53" s="42">
        <v>1.173</v>
      </c>
      <c r="E53" s="41" t="s">
        <v>132</v>
      </c>
    </row>
    <row r="54" spans="1:5" ht="18" customHeight="1" x14ac:dyDescent="0.35">
      <c r="A54" s="39" t="s">
        <v>227</v>
      </c>
      <c r="B54" s="39" t="s">
        <v>228</v>
      </c>
      <c r="C54" s="40">
        <v>5.7000000000000002E-2</v>
      </c>
      <c r="D54" s="40">
        <v>1.383</v>
      </c>
      <c r="E54" s="39" t="s">
        <v>168</v>
      </c>
    </row>
    <row r="55" spans="1:5" ht="18" customHeight="1" x14ac:dyDescent="0.35">
      <c r="A55" s="41" t="s">
        <v>227</v>
      </c>
      <c r="B55" s="41" t="s">
        <v>229</v>
      </c>
      <c r="C55" s="42">
        <v>5.7000000000000002E-2</v>
      </c>
      <c r="D55" s="42">
        <v>0.49399999999999999</v>
      </c>
      <c r="E55" s="41" t="s">
        <v>172</v>
      </c>
    </row>
    <row r="56" spans="1:5" ht="18" customHeight="1" x14ac:dyDescent="0.35">
      <c r="A56" s="39" t="s">
        <v>230</v>
      </c>
      <c r="B56" s="39" t="s">
        <v>231</v>
      </c>
      <c r="C56" s="40">
        <v>5.7000000000000002E-2</v>
      </c>
      <c r="D56" s="40">
        <v>1.383</v>
      </c>
      <c r="E56" s="39" t="s">
        <v>168</v>
      </c>
    </row>
    <row r="57" spans="1:5" ht="18" customHeight="1" x14ac:dyDescent="0.35">
      <c r="A57" s="41" t="s">
        <v>232</v>
      </c>
      <c r="B57" s="41" t="s">
        <v>233</v>
      </c>
      <c r="C57" s="42">
        <v>5.7000000000000002E-2</v>
      </c>
      <c r="D57" s="42">
        <v>1.383</v>
      </c>
      <c r="E57" s="41" t="s">
        <v>168</v>
      </c>
    </row>
    <row r="58" spans="1:5" ht="18" customHeight="1" x14ac:dyDescent="0.35">
      <c r="A58" s="39" t="s">
        <v>234</v>
      </c>
      <c r="B58" s="39" t="s">
        <v>235</v>
      </c>
      <c r="C58" s="40">
        <v>0.112</v>
      </c>
      <c r="D58" s="40">
        <v>1.4910000000000001</v>
      </c>
      <c r="E58" s="39" t="s">
        <v>168</v>
      </c>
    </row>
    <row r="59" spans="1:5" ht="18" customHeight="1" x14ac:dyDescent="0.35">
      <c r="A59" s="41" t="s">
        <v>236</v>
      </c>
      <c r="B59" s="41" t="s">
        <v>237</v>
      </c>
      <c r="C59" s="42">
        <v>0.112</v>
      </c>
      <c r="D59" s="42">
        <v>1.4910000000000001</v>
      </c>
      <c r="E59" s="41" t="s">
        <v>168</v>
      </c>
    </row>
    <row r="60" spans="1:5" ht="18" customHeight="1" x14ac:dyDescent="0.35">
      <c r="A60" s="39" t="s">
        <v>238</v>
      </c>
      <c r="B60" s="39" t="s">
        <v>239</v>
      </c>
      <c r="C60" s="40">
        <v>0.109</v>
      </c>
      <c r="D60" s="40">
        <v>1.27</v>
      </c>
      <c r="E60" s="39" t="s">
        <v>132</v>
      </c>
    </row>
    <row r="61" spans="1:5" ht="18" customHeight="1" x14ac:dyDescent="0.35">
      <c r="A61" s="41" t="s">
        <v>240</v>
      </c>
      <c r="B61" s="41" t="s">
        <v>241</v>
      </c>
      <c r="C61" s="42">
        <v>7.2999999999999995E-2</v>
      </c>
      <c r="D61" s="42">
        <v>1.1890000000000001</v>
      </c>
      <c r="E61" s="41" t="s">
        <v>132</v>
      </c>
    </row>
    <row r="62" spans="1:5" ht="18" customHeight="1" x14ac:dyDescent="0.35">
      <c r="A62" s="39" t="s">
        <v>242</v>
      </c>
      <c r="B62" s="39" t="s">
        <v>243</v>
      </c>
      <c r="C62" s="40">
        <v>0.112</v>
      </c>
      <c r="D62" s="40">
        <v>1.4910000000000001</v>
      </c>
      <c r="E62" s="39" t="s">
        <v>168</v>
      </c>
    </row>
    <row r="63" spans="1:5" ht="18" customHeight="1" x14ac:dyDescent="0.35">
      <c r="A63" s="41" t="s">
        <v>244</v>
      </c>
      <c r="B63" s="41" t="s">
        <v>245</v>
      </c>
      <c r="C63" s="42">
        <v>0.112</v>
      </c>
      <c r="D63" s="42">
        <v>1.4910000000000001</v>
      </c>
      <c r="E63" s="41" t="s">
        <v>168</v>
      </c>
    </row>
    <row r="64" spans="1:5" ht="18" customHeight="1" x14ac:dyDescent="0.35">
      <c r="A64" s="39" t="s">
        <v>246</v>
      </c>
      <c r="B64" s="39" t="s">
        <v>247</v>
      </c>
      <c r="C64" s="40">
        <v>0</v>
      </c>
      <c r="D64" s="40">
        <v>1.288</v>
      </c>
      <c r="E64" s="39" t="s">
        <v>168</v>
      </c>
    </row>
    <row r="65" spans="1:5" ht="18" customHeight="1" x14ac:dyDescent="0.35">
      <c r="A65" s="41" t="s">
        <v>248</v>
      </c>
      <c r="B65" s="41" t="s">
        <v>249</v>
      </c>
      <c r="C65" s="42">
        <v>0</v>
      </c>
      <c r="D65" s="42">
        <v>1.46</v>
      </c>
      <c r="E65" s="41" t="s">
        <v>209</v>
      </c>
    </row>
    <row r="66" spans="1:5" ht="18" customHeight="1" x14ac:dyDescent="0.35">
      <c r="A66" s="39" t="s">
        <v>250</v>
      </c>
      <c r="B66" s="39" t="s">
        <v>251</v>
      </c>
      <c r="C66" s="40">
        <v>0</v>
      </c>
      <c r="D66" s="40">
        <v>1.288</v>
      </c>
      <c r="E66" s="39" t="s">
        <v>168</v>
      </c>
    </row>
    <row r="67" spans="1:5" ht="18" customHeight="1" x14ac:dyDescent="0.35">
      <c r="A67" s="41" t="s">
        <v>252</v>
      </c>
      <c r="B67" s="41" t="s">
        <v>253</v>
      </c>
      <c r="C67" s="42">
        <v>0.45300000000000001</v>
      </c>
      <c r="D67" s="42">
        <v>1.8069999999999999</v>
      </c>
      <c r="E67" s="41" t="s">
        <v>209</v>
      </c>
    </row>
    <row r="68" spans="1:5" ht="18" customHeight="1" x14ac:dyDescent="0.35">
      <c r="A68" s="39" t="s">
        <v>254</v>
      </c>
      <c r="B68" s="39" t="s">
        <v>255</v>
      </c>
      <c r="C68" s="40">
        <v>0.223</v>
      </c>
      <c r="D68" s="40">
        <v>1.577</v>
      </c>
      <c r="E68" s="39" t="s">
        <v>209</v>
      </c>
    </row>
    <row r="69" spans="1:5" ht="18" customHeight="1" x14ac:dyDescent="0.35">
      <c r="A69" s="41" t="s">
        <v>254</v>
      </c>
      <c r="B69" s="41" t="s">
        <v>256</v>
      </c>
      <c r="C69" s="42">
        <v>0.1</v>
      </c>
      <c r="D69" s="42">
        <v>0.752</v>
      </c>
      <c r="E69" s="41" t="s">
        <v>257</v>
      </c>
    </row>
    <row r="70" spans="1:5" ht="18" customHeight="1" x14ac:dyDescent="0.35">
      <c r="A70" s="39" t="s">
        <v>254</v>
      </c>
      <c r="B70" s="39" t="s">
        <v>258</v>
      </c>
      <c r="C70" s="40">
        <v>0.1</v>
      </c>
      <c r="D70" s="40">
        <v>0.41</v>
      </c>
      <c r="E70" s="39" t="s">
        <v>259</v>
      </c>
    </row>
    <row r="71" spans="1:5" ht="18" customHeight="1" x14ac:dyDescent="0.35">
      <c r="A71" s="41" t="s">
        <v>260</v>
      </c>
      <c r="B71" s="41" t="s">
        <v>261</v>
      </c>
      <c r="C71" s="42">
        <v>5.7000000000000002E-2</v>
      </c>
      <c r="D71" s="42">
        <v>1.383</v>
      </c>
      <c r="E71" s="41" t="s">
        <v>168</v>
      </c>
    </row>
    <row r="72" spans="1:5" ht="18" customHeight="1" x14ac:dyDescent="0.35">
      <c r="A72" s="39" t="s">
        <v>262</v>
      </c>
      <c r="B72" s="39" t="s">
        <v>263</v>
      </c>
      <c r="C72" s="40">
        <v>0.16300000000000001</v>
      </c>
      <c r="D72" s="40">
        <v>1.484</v>
      </c>
      <c r="E72" s="39"/>
    </row>
    <row r="73" spans="1:5" ht="18" customHeight="1" x14ac:dyDescent="0.35">
      <c r="A73" s="41" t="s">
        <v>264</v>
      </c>
      <c r="B73" s="41" t="s">
        <v>265</v>
      </c>
      <c r="C73" s="42">
        <v>0.30299999999999999</v>
      </c>
      <c r="D73" s="42">
        <v>1.629</v>
      </c>
      <c r="E73" s="41" t="s">
        <v>168</v>
      </c>
    </row>
    <row r="74" spans="1:5" ht="18" customHeight="1" x14ac:dyDescent="0.35">
      <c r="A74" s="39" t="s">
        <v>266</v>
      </c>
      <c r="B74" s="39" t="s">
        <v>267</v>
      </c>
      <c r="C74" s="40">
        <v>5.7000000000000002E-2</v>
      </c>
      <c r="D74" s="40">
        <v>1.383</v>
      </c>
      <c r="E74" s="39" t="s">
        <v>168</v>
      </c>
    </row>
  </sheetData>
  <sheetProtection algorithmName="SHA-512" hashValue="7l9oqQnmkl57Rlb8wVwSU43/WoIzD39opfgiwPfIKlxgibnwYI7j7YG9WuOYFm4BtFqHYU0DSF3osXtJryvVQw==" saltValue="ghXlnHG/h8GWxACvLHGm7A==" spinCount="100000" sheet="1" formatCells="0" formatColumns="0" formatRows="0" insertColumns="0" insertRows="0" insertHyperlinks="0" deleteColumns="0" deleteRows="0" sort="0" autoFilter="0" pivotTables="0"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START HERE</vt:lpstr>
      <vt:lpstr>HOW TO USE</vt:lpstr>
      <vt:lpstr>1_Complex_Good_SEFA</vt:lpstr>
      <vt:lpstr>2_Simple_Goods_SEFA</vt:lpstr>
      <vt:lpstr>3_Operator_Product_SEFA</vt:lpstr>
      <vt:lpstr>Benchmark_Ref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Mehta, Janki</cp:lastModifiedBy>
  <cp:revision>0</cp:revision>
  <dcterms:created xsi:type="dcterms:W3CDTF">2026-05-24T08:03:13Z</dcterms:created>
  <dcterms:modified xsi:type="dcterms:W3CDTF">2026-05-25T15:36:40Z</dcterms:modified>
  <dc:language>en-US</dc:language>
</cp:coreProperties>
</file>